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activeTab="2"/>
  </bookViews>
  <sheets>
    <sheet name="THÁNG 1" sheetId="1" r:id="rId1"/>
    <sheet name="THÁNG 2" sheetId="2" r:id="rId2"/>
    <sheet name="THÁNG 3" sheetId="3" r:id="rId3"/>
  </sheets>
  <definedNames>
    <definedName name="_xlnm.Print_Titles" localSheetId="0">'THÁNG 1'!$13:$14</definedName>
  </definedNames>
  <calcPr calcId="124519"/>
</workbook>
</file>

<file path=xl/calcChain.xml><?xml version="1.0" encoding="utf-8"?>
<calcChain xmlns="http://schemas.openxmlformats.org/spreadsheetml/2006/main">
  <c r="I16" i="3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E85" s="1"/>
  <c r="F85" s="1"/>
  <c r="D86"/>
  <c r="D87"/>
  <c r="D88"/>
  <c r="D89"/>
  <c r="D90"/>
  <c r="D91"/>
  <c r="E91" s="1"/>
  <c r="F91" s="1"/>
  <c r="D92"/>
  <c r="D93"/>
  <c r="E93" s="1"/>
  <c r="F93" s="1"/>
  <c r="D94"/>
  <c r="D15"/>
  <c r="J94"/>
  <c r="E94"/>
  <c r="F94" s="1"/>
  <c r="J93"/>
  <c r="J92"/>
  <c r="E92"/>
  <c r="F92" s="1"/>
  <c r="J91"/>
  <c r="J90"/>
  <c r="E90"/>
  <c r="F90" s="1"/>
  <c r="J89"/>
  <c r="E89"/>
  <c r="F89" s="1"/>
  <c r="J88"/>
  <c r="E88"/>
  <c r="F88" s="1"/>
  <c r="J87"/>
  <c r="E87"/>
  <c r="F87" s="1"/>
  <c r="J86"/>
  <c r="E86"/>
  <c r="F86" s="1"/>
  <c r="J85"/>
  <c r="J84"/>
  <c r="E84"/>
  <c r="F84" s="1"/>
  <c r="J83"/>
  <c r="E83"/>
  <c r="F83" s="1"/>
  <c r="K82"/>
  <c r="J82"/>
  <c r="E82"/>
  <c r="J81"/>
  <c r="E81"/>
  <c r="F81" s="1"/>
  <c r="K80"/>
  <c r="J80"/>
  <c r="E80"/>
  <c r="F80" s="1"/>
  <c r="J79"/>
  <c r="E79"/>
  <c r="F79" s="1"/>
  <c r="J78"/>
  <c r="E78"/>
  <c r="F78" s="1"/>
  <c r="J77"/>
  <c r="E77"/>
  <c r="F77" s="1"/>
  <c r="K76"/>
  <c r="J76"/>
  <c r="E76"/>
  <c r="F76" s="1"/>
  <c r="J75"/>
  <c r="E75"/>
  <c r="F75" s="1"/>
  <c r="J74"/>
  <c r="E74"/>
  <c r="F74" s="1"/>
  <c r="J73"/>
  <c r="E73"/>
  <c r="F73" s="1"/>
  <c r="K72"/>
  <c r="J72"/>
  <c r="E72"/>
  <c r="F72" s="1"/>
  <c r="J71"/>
  <c r="E71"/>
  <c r="F71" s="1"/>
  <c r="K70"/>
  <c r="J70"/>
  <c r="E70"/>
  <c r="F70" s="1"/>
  <c r="J69"/>
  <c r="E69"/>
  <c r="F69" s="1"/>
  <c r="K68"/>
  <c r="J68"/>
  <c r="E68"/>
  <c r="F68" s="1"/>
  <c r="J67"/>
  <c r="E67"/>
  <c r="F67" s="1"/>
  <c r="K66"/>
  <c r="J66"/>
  <c r="E66"/>
  <c r="F66" s="1"/>
  <c r="J65"/>
  <c r="E65"/>
  <c r="F65" s="1"/>
  <c r="K64"/>
  <c r="J64"/>
  <c r="E64"/>
  <c r="F64" s="1"/>
  <c r="J63"/>
  <c r="E63"/>
  <c r="F63" s="1"/>
  <c r="K62"/>
  <c r="J62"/>
  <c r="E62"/>
  <c r="F62" s="1"/>
  <c r="J61"/>
  <c r="E61"/>
  <c r="F61" s="1"/>
  <c r="K60"/>
  <c r="J60"/>
  <c r="E60"/>
  <c r="F60" s="1"/>
  <c r="J59"/>
  <c r="E59"/>
  <c r="F59" s="1"/>
  <c r="K58"/>
  <c r="J58"/>
  <c r="E58"/>
  <c r="F58" s="1"/>
  <c r="J57"/>
  <c r="E57"/>
  <c r="F57" s="1"/>
  <c r="K56"/>
  <c r="J56"/>
  <c r="E56"/>
  <c r="F56" s="1"/>
  <c r="J55"/>
  <c r="E55"/>
  <c r="F55" s="1"/>
  <c r="K54"/>
  <c r="J54"/>
  <c r="E54"/>
  <c r="F54" s="1"/>
  <c r="J53"/>
  <c r="E53"/>
  <c r="F53" s="1"/>
  <c r="K52"/>
  <c r="J52"/>
  <c r="E52"/>
  <c r="F52" s="1"/>
  <c r="J51"/>
  <c r="E51"/>
  <c r="F51" s="1"/>
  <c r="K50"/>
  <c r="J50"/>
  <c r="E50"/>
  <c r="F50" s="1"/>
  <c r="J49"/>
  <c r="E49"/>
  <c r="F49" s="1"/>
  <c r="K48"/>
  <c r="J48"/>
  <c r="E48"/>
  <c r="F48" s="1"/>
  <c r="J47"/>
  <c r="E47"/>
  <c r="F47" s="1"/>
  <c r="J46"/>
  <c r="E46"/>
  <c r="F46" s="1"/>
  <c r="J45"/>
  <c r="E45"/>
  <c r="F45" s="1"/>
  <c r="K44"/>
  <c r="J44"/>
  <c r="E44"/>
  <c r="F44" s="1"/>
  <c r="J43"/>
  <c r="E43"/>
  <c r="F43" s="1"/>
  <c r="J42"/>
  <c r="E42"/>
  <c r="F42" s="1"/>
  <c r="J41"/>
  <c r="E41"/>
  <c r="F41" s="1"/>
  <c r="J40"/>
  <c r="E40"/>
  <c r="F40" s="1"/>
  <c r="J39"/>
  <c r="E39"/>
  <c r="F39" s="1"/>
  <c r="J38"/>
  <c r="E38"/>
  <c r="F38" s="1"/>
  <c r="J37"/>
  <c r="E37"/>
  <c r="F37" s="1"/>
  <c r="J36"/>
  <c r="E36"/>
  <c r="F36" s="1"/>
  <c r="J35"/>
  <c r="E35"/>
  <c r="F35" s="1"/>
  <c r="J34"/>
  <c r="E34"/>
  <c r="F34" s="1"/>
  <c r="J33"/>
  <c r="E33"/>
  <c r="F33" s="1"/>
  <c r="J32"/>
  <c r="E32"/>
  <c r="F32" s="1"/>
  <c r="J31"/>
  <c r="E31"/>
  <c r="F31" s="1"/>
  <c r="J30"/>
  <c r="E30"/>
  <c r="F30" s="1"/>
  <c r="J29"/>
  <c r="E29"/>
  <c r="F29" s="1"/>
  <c r="J28"/>
  <c r="E28"/>
  <c r="F28" s="1"/>
  <c r="J27"/>
  <c r="E27"/>
  <c r="F27" s="1"/>
  <c r="J26"/>
  <c r="E26"/>
  <c r="F26" s="1"/>
  <c r="J25"/>
  <c r="E25"/>
  <c r="F25" s="1"/>
  <c r="J24"/>
  <c r="E24"/>
  <c r="F24" s="1"/>
  <c r="J23"/>
  <c r="E23"/>
  <c r="F23" s="1"/>
  <c r="J22"/>
  <c r="E22"/>
  <c r="F22" s="1"/>
  <c r="J21"/>
  <c r="E21"/>
  <c r="F21" s="1"/>
  <c r="J20"/>
  <c r="E20"/>
  <c r="F20" s="1"/>
  <c r="J19"/>
  <c r="E19"/>
  <c r="F19" s="1"/>
  <c r="J18"/>
  <c r="E18"/>
  <c r="F18" s="1"/>
  <c r="J17"/>
  <c r="E17"/>
  <c r="F17" s="1"/>
  <c r="J16"/>
  <c r="E16"/>
  <c r="F16" s="1"/>
  <c r="P15"/>
  <c r="K15"/>
  <c r="N96" i="2"/>
  <c r="I94"/>
  <c r="J94" s="1"/>
  <c r="D94"/>
  <c r="E94" s="1"/>
  <c r="F94" s="1"/>
  <c r="I93"/>
  <c r="J93" s="1"/>
  <c r="D93"/>
  <c r="E93" s="1"/>
  <c r="F93" s="1"/>
  <c r="I92"/>
  <c r="J92" s="1"/>
  <c r="D92"/>
  <c r="E92" s="1"/>
  <c r="F92" s="1"/>
  <c r="I91"/>
  <c r="J91" s="1"/>
  <c r="D91"/>
  <c r="E91" s="1"/>
  <c r="F91" s="1"/>
  <c r="I90"/>
  <c r="J90" s="1"/>
  <c r="D90"/>
  <c r="E90" s="1"/>
  <c r="F90" s="1"/>
  <c r="I89"/>
  <c r="J89" s="1"/>
  <c r="D89"/>
  <c r="E89" s="1"/>
  <c r="F89" s="1"/>
  <c r="I88"/>
  <c r="J88" s="1"/>
  <c r="D88"/>
  <c r="E88" s="1"/>
  <c r="F88" s="1"/>
  <c r="I87"/>
  <c r="J87" s="1"/>
  <c r="D87"/>
  <c r="E87" s="1"/>
  <c r="F87" s="1"/>
  <c r="I86"/>
  <c r="J86" s="1"/>
  <c r="D86"/>
  <c r="E86" s="1"/>
  <c r="F86" s="1"/>
  <c r="I85"/>
  <c r="J85" s="1"/>
  <c r="D85"/>
  <c r="E85" s="1"/>
  <c r="F85" s="1"/>
  <c r="I84"/>
  <c r="J84" s="1"/>
  <c r="D84"/>
  <c r="E84" s="1"/>
  <c r="F84" s="1"/>
  <c r="I83"/>
  <c r="J83" s="1"/>
  <c r="D83"/>
  <c r="E83" s="1"/>
  <c r="F83" s="1"/>
  <c r="I82"/>
  <c r="J82" s="1"/>
  <c r="D82"/>
  <c r="E82" s="1"/>
  <c r="F82" s="1"/>
  <c r="I81"/>
  <c r="J81" s="1"/>
  <c r="D81"/>
  <c r="E81" s="1"/>
  <c r="F81" s="1"/>
  <c r="I80"/>
  <c r="J80" s="1"/>
  <c r="D80"/>
  <c r="E80" s="1"/>
  <c r="I79"/>
  <c r="J79" s="1"/>
  <c r="D79"/>
  <c r="E79" s="1"/>
  <c r="F79" s="1"/>
  <c r="I78"/>
  <c r="J78" s="1"/>
  <c r="D78"/>
  <c r="E78" s="1"/>
  <c r="F78" s="1"/>
  <c r="I77"/>
  <c r="J77" s="1"/>
  <c r="D77"/>
  <c r="E77" s="1"/>
  <c r="F77" s="1"/>
  <c r="I76"/>
  <c r="J76" s="1"/>
  <c r="D76"/>
  <c r="E76" s="1"/>
  <c r="F76" s="1"/>
  <c r="I75"/>
  <c r="J75" s="1"/>
  <c r="D75"/>
  <c r="E75" s="1"/>
  <c r="F75" s="1"/>
  <c r="I74"/>
  <c r="J74" s="1"/>
  <c r="D74"/>
  <c r="E74" s="1"/>
  <c r="F74" s="1"/>
  <c r="I73"/>
  <c r="J73" s="1"/>
  <c r="D73"/>
  <c r="E73" s="1"/>
  <c r="F73" s="1"/>
  <c r="I72"/>
  <c r="J72" s="1"/>
  <c r="D72"/>
  <c r="E72" s="1"/>
  <c r="F72" s="1"/>
  <c r="I71"/>
  <c r="J71" s="1"/>
  <c r="D71"/>
  <c r="E71" s="1"/>
  <c r="F71" s="1"/>
  <c r="I70"/>
  <c r="J70" s="1"/>
  <c r="D70"/>
  <c r="E70" s="1"/>
  <c r="F70" s="1"/>
  <c r="I69"/>
  <c r="J69" s="1"/>
  <c r="D69"/>
  <c r="E69" s="1"/>
  <c r="F69" s="1"/>
  <c r="I68"/>
  <c r="J68" s="1"/>
  <c r="D68"/>
  <c r="E68" s="1"/>
  <c r="F68" s="1"/>
  <c r="I67"/>
  <c r="J67" s="1"/>
  <c r="D67"/>
  <c r="E67" s="1"/>
  <c r="F67" s="1"/>
  <c r="I66"/>
  <c r="J66" s="1"/>
  <c r="D66"/>
  <c r="E66" s="1"/>
  <c r="F66" s="1"/>
  <c r="I65"/>
  <c r="J65" s="1"/>
  <c r="D65"/>
  <c r="E65" s="1"/>
  <c r="F65" s="1"/>
  <c r="I64"/>
  <c r="J64" s="1"/>
  <c r="D64"/>
  <c r="E64" s="1"/>
  <c r="F64" s="1"/>
  <c r="I63"/>
  <c r="J63" s="1"/>
  <c r="D63"/>
  <c r="E63" s="1"/>
  <c r="F63" s="1"/>
  <c r="I62"/>
  <c r="J62" s="1"/>
  <c r="D62"/>
  <c r="E62" s="1"/>
  <c r="F62" s="1"/>
  <c r="I61"/>
  <c r="J61" s="1"/>
  <c r="D61"/>
  <c r="E61" s="1"/>
  <c r="F61" s="1"/>
  <c r="I60"/>
  <c r="J60" s="1"/>
  <c r="D60"/>
  <c r="E60" s="1"/>
  <c r="F60" s="1"/>
  <c r="I59"/>
  <c r="J59" s="1"/>
  <c r="D59"/>
  <c r="E59" s="1"/>
  <c r="F59" s="1"/>
  <c r="I58"/>
  <c r="J58" s="1"/>
  <c r="D58"/>
  <c r="E58" s="1"/>
  <c r="F58" s="1"/>
  <c r="I57"/>
  <c r="J57" s="1"/>
  <c r="D57"/>
  <c r="E57" s="1"/>
  <c r="F57" s="1"/>
  <c r="I56"/>
  <c r="J56" s="1"/>
  <c r="D56"/>
  <c r="E56" s="1"/>
  <c r="F56" s="1"/>
  <c r="I55"/>
  <c r="J55" s="1"/>
  <c r="D55"/>
  <c r="E55" s="1"/>
  <c r="F55" s="1"/>
  <c r="I54"/>
  <c r="J54" s="1"/>
  <c r="D54"/>
  <c r="E54" s="1"/>
  <c r="F54" s="1"/>
  <c r="I53"/>
  <c r="J53" s="1"/>
  <c r="D53"/>
  <c r="E53" s="1"/>
  <c r="F53" s="1"/>
  <c r="I52"/>
  <c r="J52" s="1"/>
  <c r="D52"/>
  <c r="E52" s="1"/>
  <c r="F52" s="1"/>
  <c r="I51"/>
  <c r="J51" s="1"/>
  <c r="D51"/>
  <c r="E51" s="1"/>
  <c r="F51" s="1"/>
  <c r="I50"/>
  <c r="J50" s="1"/>
  <c r="D50"/>
  <c r="E50" s="1"/>
  <c r="F50" s="1"/>
  <c r="I49"/>
  <c r="J49" s="1"/>
  <c r="D49"/>
  <c r="E49" s="1"/>
  <c r="F49" s="1"/>
  <c r="K48"/>
  <c r="I48"/>
  <c r="J48" s="1"/>
  <c r="D48"/>
  <c r="E48" s="1"/>
  <c r="F48" s="1"/>
  <c r="I47"/>
  <c r="J47" s="1"/>
  <c r="D47"/>
  <c r="E47" s="1"/>
  <c r="F47" s="1"/>
  <c r="I46"/>
  <c r="J46" s="1"/>
  <c r="D46"/>
  <c r="E46" s="1"/>
  <c r="F46" s="1"/>
  <c r="I45"/>
  <c r="J45" s="1"/>
  <c r="D45"/>
  <c r="E45" s="1"/>
  <c r="F45" s="1"/>
  <c r="I44"/>
  <c r="J44" s="1"/>
  <c r="D44"/>
  <c r="E44" s="1"/>
  <c r="F44" s="1"/>
  <c r="I43"/>
  <c r="J43" s="1"/>
  <c r="D43"/>
  <c r="E43" s="1"/>
  <c r="F43" s="1"/>
  <c r="I42"/>
  <c r="J42" s="1"/>
  <c r="D42"/>
  <c r="E42" s="1"/>
  <c r="F42" s="1"/>
  <c r="I41"/>
  <c r="J41" s="1"/>
  <c r="D41"/>
  <c r="E41" s="1"/>
  <c r="F41" s="1"/>
  <c r="I40"/>
  <c r="J40" s="1"/>
  <c r="D40"/>
  <c r="E40" s="1"/>
  <c r="F40" s="1"/>
  <c r="I39"/>
  <c r="J39" s="1"/>
  <c r="D39"/>
  <c r="E39" s="1"/>
  <c r="F39" s="1"/>
  <c r="I38"/>
  <c r="J38" s="1"/>
  <c r="D38"/>
  <c r="E38" s="1"/>
  <c r="F38" s="1"/>
  <c r="I37"/>
  <c r="J37" s="1"/>
  <c r="D37"/>
  <c r="E37" s="1"/>
  <c r="F37" s="1"/>
  <c r="I36"/>
  <c r="J36" s="1"/>
  <c r="D36"/>
  <c r="E36" s="1"/>
  <c r="F36" s="1"/>
  <c r="I35"/>
  <c r="J35" s="1"/>
  <c r="D35"/>
  <c r="E35" s="1"/>
  <c r="F35" s="1"/>
  <c r="I34"/>
  <c r="J34" s="1"/>
  <c r="D34"/>
  <c r="E34" s="1"/>
  <c r="F34" s="1"/>
  <c r="I33"/>
  <c r="J33" s="1"/>
  <c r="D33"/>
  <c r="E33" s="1"/>
  <c r="F33" s="1"/>
  <c r="I32"/>
  <c r="J32" s="1"/>
  <c r="D32"/>
  <c r="E32" s="1"/>
  <c r="F32" s="1"/>
  <c r="I31"/>
  <c r="J31" s="1"/>
  <c r="D31"/>
  <c r="E31" s="1"/>
  <c r="F31" s="1"/>
  <c r="I30"/>
  <c r="J30" s="1"/>
  <c r="D30"/>
  <c r="E30" s="1"/>
  <c r="F30" s="1"/>
  <c r="I29"/>
  <c r="J29" s="1"/>
  <c r="D29"/>
  <c r="E29" s="1"/>
  <c r="F29" s="1"/>
  <c r="I28"/>
  <c r="J28" s="1"/>
  <c r="D28"/>
  <c r="E28" s="1"/>
  <c r="F28" s="1"/>
  <c r="I27"/>
  <c r="J27" s="1"/>
  <c r="D27"/>
  <c r="E27" s="1"/>
  <c r="F27" s="1"/>
  <c r="K26"/>
  <c r="I26"/>
  <c r="J26" s="1"/>
  <c r="D26"/>
  <c r="E26" s="1"/>
  <c r="F26" s="1"/>
  <c r="I25"/>
  <c r="J25" s="1"/>
  <c r="D25"/>
  <c r="E25" s="1"/>
  <c r="F25" s="1"/>
  <c r="I24"/>
  <c r="J24" s="1"/>
  <c r="D24"/>
  <c r="E24" s="1"/>
  <c r="F24" s="1"/>
  <c r="I23"/>
  <c r="J23" s="1"/>
  <c r="D23"/>
  <c r="E23" s="1"/>
  <c r="F23" s="1"/>
  <c r="I22"/>
  <c r="J22" s="1"/>
  <c r="D22"/>
  <c r="E22" s="1"/>
  <c r="F22" s="1"/>
  <c r="I21"/>
  <c r="J21" s="1"/>
  <c r="D21"/>
  <c r="E21" s="1"/>
  <c r="F21" s="1"/>
  <c r="I20"/>
  <c r="J20" s="1"/>
  <c r="D20"/>
  <c r="E20" s="1"/>
  <c r="F20" s="1"/>
  <c r="I19"/>
  <c r="J19" s="1"/>
  <c r="D19"/>
  <c r="E19" s="1"/>
  <c r="F19" s="1"/>
  <c r="I18"/>
  <c r="J18" s="1"/>
  <c r="D18"/>
  <c r="E18" s="1"/>
  <c r="F18" s="1"/>
  <c r="I17"/>
  <c r="J17" s="1"/>
  <c r="D17"/>
  <c r="E17" s="1"/>
  <c r="F17" s="1"/>
  <c r="I16"/>
  <c r="J16" s="1"/>
  <c r="D16"/>
  <c r="E16" s="1"/>
  <c r="F16" s="1"/>
  <c r="P15"/>
  <c r="I15"/>
  <c r="K15" s="1"/>
  <c r="D15"/>
  <c r="L16" i="1"/>
  <c r="L17"/>
  <c r="L18"/>
  <c r="L19"/>
  <c r="L20"/>
  <c r="L21"/>
  <c r="L22"/>
  <c r="L23"/>
  <c r="L24"/>
  <c r="L25"/>
  <c r="L27"/>
  <c r="L28"/>
  <c r="L29"/>
  <c r="L30"/>
  <c r="L31"/>
  <c r="L32"/>
  <c r="L33"/>
  <c r="L34"/>
  <c r="L35"/>
  <c r="L36"/>
  <c r="L37"/>
  <c r="L38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I16"/>
  <c r="I17"/>
  <c r="I18"/>
  <c r="I19"/>
  <c r="I20"/>
  <c r="I21"/>
  <c r="I22"/>
  <c r="I23"/>
  <c r="I24"/>
  <c r="I25"/>
  <c r="I26"/>
  <c r="J26" s="1"/>
  <c r="I27"/>
  <c r="I28"/>
  <c r="I29"/>
  <c r="I30"/>
  <c r="I31"/>
  <c r="I32"/>
  <c r="I33"/>
  <c r="I34"/>
  <c r="I35"/>
  <c r="I36"/>
  <c r="I37"/>
  <c r="I38"/>
  <c r="I39"/>
  <c r="J39" s="1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J16"/>
  <c r="J17"/>
  <c r="J18"/>
  <c r="J19"/>
  <c r="J20"/>
  <c r="J21"/>
  <c r="J22"/>
  <c r="J23"/>
  <c r="J24"/>
  <c r="J25"/>
  <c r="J27"/>
  <c r="J28"/>
  <c r="J29"/>
  <c r="J30"/>
  <c r="J31"/>
  <c r="J32"/>
  <c r="J33"/>
  <c r="J34"/>
  <c r="J35"/>
  <c r="J36"/>
  <c r="J37"/>
  <c r="J38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15" i="3" l="1"/>
  <c r="K16"/>
  <c r="K18"/>
  <c r="L18" s="1"/>
  <c r="M18" s="1"/>
  <c r="K20"/>
  <c r="L20" s="1"/>
  <c r="M20" s="1"/>
  <c r="K22"/>
  <c r="L22" s="1"/>
  <c r="M22" s="1"/>
  <c r="K24"/>
  <c r="K26"/>
  <c r="K28"/>
  <c r="K30"/>
  <c r="K32"/>
  <c r="K34"/>
  <c r="K36"/>
  <c r="K38"/>
  <c r="K40"/>
  <c r="K42"/>
  <c r="K46"/>
  <c r="K74"/>
  <c r="K78"/>
  <c r="E15"/>
  <c r="L16"/>
  <c r="M16" s="1"/>
  <c r="K17"/>
  <c r="K19"/>
  <c r="L19" s="1"/>
  <c r="M19" s="1"/>
  <c r="K21"/>
  <c r="L21" s="1"/>
  <c r="M21" s="1"/>
  <c r="K23"/>
  <c r="L24"/>
  <c r="M24" s="1"/>
  <c r="K25"/>
  <c r="L25" s="1"/>
  <c r="M25" s="1"/>
  <c r="L26"/>
  <c r="M26" s="1"/>
  <c r="K27"/>
  <c r="L28"/>
  <c r="M28" s="1"/>
  <c r="K29"/>
  <c r="L29" s="1"/>
  <c r="M29" s="1"/>
  <c r="L30"/>
  <c r="M30" s="1"/>
  <c r="K31"/>
  <c r="L32"/>
  <c r="M32" s="1"/>
  <c r="K33"/>
  <c r="L33" s="1"/>
  <c r="M33" s="1"/>
  <c r="L34"/>
  <c r="M34" s="1"/>
  <c r="K35"/>
  <c r="L36"/>
  <c r="M36" s="1"/>
  <c r="K37"/>
  <c r="L37" s="1"/>
  <c r="M37" s="1"/>
  <c r="L38"/>
  <c r="M38" s="1"/>
  <c r="K39"/>
  <c r="L40"/>
  <c r="M40" s="1"/>
  <c r="K41"/>
  <c r="L41" s="1"/>
  <c r="M41" s="1"/>
  <c r="L42"/>
  <c r="M42" s="1"/>
  <c r="K43"/>
  <c r="L44"/>
  <c r="M44" s="1"/>
  <c r="K45"/>
  <c r="L45" s="1"/>
  <c r="M45" s="1"/>
  <c r="L46"/>
  <c r="M46" s="1"/>
  <c r="K47"/>
  <c r="L48"/>
  <c r="M48" s="1"/>
  <c r="K49"/>
  <c r="L49" s="1"/>
  <c r="M49" s="1"/>
  <c r="L50"/>
  <c r="M50" s="1"/>
  <c r="K51"/>
  <c r="L52"/>
  <c r="M52" s="1"/>
  <c r="K53"/>
  <c r="L53" s="1"/>
  <c r="M53" s="1"/>
  <c r="L54"/>
  <c r="M54" s="1"/>
  <c r="K55"/>
  <c r="L56"/>
  <c r="M56" s="1"/>
  <c r="K57"/>
  <c r="L57" s="1"/>
  <c r="M57" s="1"/>
  <c r="L58"/>
  <c r="M58" s="1"/>
  <c r="K59"/>
  <c r="L60"/>
  <c r="M60" s="1"/>
  <c r="K61"/>
  <c r="L61" s="1"/>
  <c r="M61" s="1"/>
  <c r="L62"/>
  <c r="M62" s="1"/>
  <c r="K63"/>
  <c r="L64"/>
  <c r="M64" s="1"/>
  <c r="K65"/>
  <c r="L65" s="1"/>
  <c r="M65" s="1"/>
  <c r="L66"/>
  <c r="M66" s="1"/>
  <c r="K67"/>
  <c r="L68"/>
  <c r="M68" s="1"/>
  <c r="K69"/>
  <c r="L69" s="1"/>
  <c r="M69" s="1"/>
  <c r="L70"/>
  <c r="M70" s="1"/>
  <c r="K71"/>
  <c r="L72"/>
  <c r="M72" s="1"/>
  <c r="K73"/>
  <c r="L73" s="1"/>
  <c r="M73" s="1"/>
  <c r="L74"/>
  <c r="M74" s="1"/>
  <c r="K75"/>
  <c r="L76"/>
  <c r="M76" s="1"/>
  <c r="K77"/>
  <c r="L77" s="1"/>
  <c r="M77" s="1"/>
  <c r="L78"/>
  <c r="M78" s="1"/>
  <c r="K79"/>
  <c r="L80"/>
  <c r="M80" s="1"/>
  <c r="K81"/>
  <c r="L81" s="1"/>
  <c r="M81" s="1"/>
  <c r="L82"/>
  <c r="F82"/>
  <c r="L17"/>
  <c r="M17" s="1"/>
  <c r="L23"/>
  <c r="M23" s="1"/>
  <c r="L27"/>
  <c r="M27" s="1"/>
  <c r="L31"/>
  <c r="M31" s="1"/>
  <c r="L35"/>
  <c r="M35" s="1"/>
  <c r="L39"/>
  <c r="M39" s="1"/>
  <c r="L43"/>
  <c r="M43" s="1"/>
  <c r="L47"/>
  <c r="M47" s="1"/>
  <c r="L51"/>
  <c r="M51" s="1"/>
  <c r="L55"/>
  <c r="M55" s="1"/>
  <c r="L59"/>
  <c r="M59" s="1"/>
  <c r="L63"/>
  <c r="M63" s="1"/>
  <c r="L67"/>
  <c r="M67" s="1"/>
  <c r="L71"/>
  <c r="M71" s="1"/>
  <c r="L75"/>
  <c r="M75" s="1"/>
  <c r="L79"/>
  <c r="M79" s="1"/>
  <c r="K83"/>
  <c r="L83" s="1"/>
  <c r="M83" s="1"/>
  <c r="K85"/>
  <c r="L85" s="1"/>
  <c r="M85" s="1"/>
  <c r="K87"/>
  <c r="L87" s="1"/>
  <c r="M87" s="1"/>
  <c r="K88"/>
  <c r="L88" s="1"/>
  <c r="M88" s="1"/>
  <c r="K90"/>
  <c r="L90" s="1"/>
  <c r="M90" s="1"/>
  <c r="K92"/>
  <c r="L92" s="1"/>
  <c r="M92" s="1"/>
  <c r="K94"/>
  <c r="L94" s="1"/>
  <c r="M94" s="1"/>
  <c r="K84"/>
  <c r="L84" s="1"/>
  <c r="M84" s="1"/>
  <c r="K86"/>
  <c r="L86" s="1"/>
  <c r="M86" s="1"/>
  <c r="K89"/>
  <c r="L89" s="1"/>
  <c r="M89" s="1"/>
  <c r="K91"/>
  <c r="L91" s="1"/>
  <c r="M91" s="1"/>
  <c r="K93"/>
  <c r="L93" s="1"/>
  <c r="M93" s="1"/>
  <c r="K80" i="2"/>
  <c r="K72"/>
  <c r="K64"/>
  <c r="K56"/>
  <c r="K40"/>
  <c r="K32"/>
  <c r="K18"/>
  <c r="L18" s="1"/>
  <c r="M18" s="1"/>
  <c r="K22"/>
  <c r="K28"/>
  <c r="K36"/>
  <c r="K44"/>
  <c r="K52"/>
  <c r="K60"/>
  <c r="K68"/>
  <c r="K76"/>
  <c r="K30"/>
  <c r="K34"/>
  <c r="K38"/>
  <c r="K42"/>
  <c r="K46"/>
  <c r="K50"/>
  <c r="K54"/>
  <c r="K58"/>
  <c r="K62"/>
  <c r="K66"/>
  <c r="K70"/>
  <c r="K74"/>
  <c r="K78"/>
  <c r="J15"/>
  <c r="J95" s="1"/>
  <c r="K16"/>
  <c r="K20"/>
  <c r="K24"/>
  <c r="F80"/>
  <c r="D95"/>
  <c r="E15"/>
  <c r="L16"/>
  <c r="M16" s="1"/>
  <c r="K17"/>
  <c r="L17" s="1"/>
  <c r="M17" s="1"/>
  <c r="K19"/>
  <c r="L19" s="1"/>
  <c r="M19" s="1"/>
  <c r="L20"/>
  <c r="M20" s="1"/>
  <c r="K21"/>
  <c r="L21" s="1"/>
  <c r="M21" s="1"/>
  <c r="L22"/>
  <c r="M22" s="1"/>
  <c r="K23"/>
  <c r="L23" s="1"/>
  <c r="M23" s="1"/>
  <c r="L24"/>
  <c r="M24" s="1"/>
  <c r="K25"/>
  <c r="L25" s="1"/>
  <c r="M25" s="1"/>
  <c r="L26"/>
  <c r="M26" s="1"/>
  <c r="K27"/>
  <c r="L27" s="1"/>
  <c r="M27" s="1"/>
  <c r="L28"/>
  <c r="M28"/>
  <c r="K29"/>
  <c r="L29" s="1"/>
  <c r="M29" s="1"/>
  <c r="L30"/>
  <c r="M30" s="1"/>
  <c r="K31"/>
  <c r="L31" s="1"/>
  <c r="M31" s="1"/>
  <c r="L32"/>
  <c r="M32" s="1"/>
  <c r="K33"/>
  <c r="L33" s="1"/>
  <c r="M33" s="1"/>
  <c r="L34"/>
  <c r="M34" s="1"/>
  <c r="K35"/>
  <c r="L35" s="1"/>
  <c r="M35" s="1"/>
  <c r="L36"/>
  <c r="M36" s="1"/>
  <c r="K37"/>
  <c r="L37" s="1"/>
  <c r="M37" s="1"/>
  <c r="L38"/>
  <c r="M38" s="1"/>
  <c r="K39"/>
  <c r="L39" s="1"/>
  <c r="M39" s="1"/>
  <c r="L40"/>
  <c r="M40" s="1"/>
  <c r="K41"/>
  <c r="L41" s="1"/>
  <c r="M41" s="1"/>
  <c r="L42"/>
  <c r="M42" s="1"/>
  <c r="K43"/>
  <c r="L43" s="1"/>
  <c r="M43" s="1"/>
  <c r="L44"/>
  <c r="M44"/>
  <c r="K45"/>
  <c r="L45" s="1"/>
  <c r="M45" s="1"/>
  <c r="L46"/>
  <c r="M46" s="1"/>
  <c r="K47"/>
  <c r="L47" s="1"/>
  <c r="M47" s="1"/>
  <c r="L48"/>
  <c r="M48" s="1"/>
  <c r="K49"/>
  <c r="L49" s="1"/>
  <c r="M49" s="1"/>
  <c r="L50"/>
  <c r="M50" s="1"/>
  <c r="K51"/>
  <c r="L51" s="1"/>
  <c r="M51" s="1"/>
  <c r="L52"/>
  <c r="M52" s="1"/>
  <c r="K53"/>
  <c r="L53" s="1"/>
  <c r="M53" s="1"/>
  <c r="L54"/>
  <c r="M54" s="1"/>
  <c r="K55"/>
  <c r="L55" s="1"/>
  <c r="M55" s="1"/>
  <c r="L56"/>
  <c r="M56" s="1"/>
  <c r="K57"/>
  <c r="L57" s="1"/>
  <c r="M57" s="1"/>
  <c r="L58"/>
  <c r="M58" s="1"/>
  <c r="K59"/>
  <c r="L59" s="1"/>
  <c r="M59" s="1"/>
  <c r="L60"/>
  <c r="M60" s="1"/>
  <c r="K61"/>
  <c r="L61" s="1"/>
  <c r="M61" s="1"/>
  <c r="L62"/>
  <c r="M62" s="1"/>
  <c r="K63"/>
  <c r="L63" s="1"/>
  <c r="M63" s="1"/>
  <c r="L64"/>
  <c r="M64" s="1"/>
  <c r="K65"/>
  <c r="L65" s="1"/>
  <c r="M65" s="1"/>
  <c r="L66"/>
  <c r="M66" s="1"/>
  <c r="K67"/>
  <c r="L67" s="1"/>
  <c r="M67" s="1"/>
  <c r="L68"/>
  <c r="M68" s="1"/>
  <c r="K69"/>
  <c r="L69" s="1"/>
  <c r="M69" s="1"/>
  <c r="L70"/>
  <c r="M70" s="1"/>
  <c r="K71"/>
  <c r="L71" s="1"/>
  <c r="M71" s="1"/>
  <c r="L72"/>
  <c r="M72" s="1"/>
  <c r="K73"/>
  <c r="L73" s="1"/>
  <c r="M73" s="1"/>
  <c r="L74"/>
  <c r="M74" s="1"/>
  <c r="K75"/>
  <c r="L75" s="1"/>
  <c r="M75" s="1"/>
  <c r="L76"/>
  <c r="M76" s="1"/>
  <c r="K77"/>
  <c r="L77" s="1"/>
  <c r="M77" s="1"/>
  <c r="L78"/>
  <c r="M78" s="1"/>
  <c r="K79"/>
  <c r="L79" s="1"/>
  <c r="M79" s="1"/>
  <c r="L80"/>
  <c r="K81"/>
  <c r="L81" s="1"/>
  <c r="M81" s="1"/>
  <c r="K82"/>
  <c r="L82" s="1"/>
  <c r="M82" s="1"/>
  <c r="K85"/>
  <c r="L85" s="1"/>
  <c r="M85" s="1"/>
  <c r="K87"/>
  <c r="L87" s="1"/>
  <c r="M87" s="1"/>
  <c r="K89"/>
  <c r="L89" s="1"/>
  <c r="M89" s="1"/>
  <c r="K90"/>
  <c r="L90" s="1"/>
  <c r="M90" s="1"/>
  <c r="K91"/>
  <c r="L91" s="1"/>
  <c r="M91" s="1"/>
  <c r="K92"/>
  <c r="L92" s="1"/>
  <c r="M92" s="1"/>
  <c r="K94"/>
  <c r="L94" s="1"/>
  <c r="M94" s="1"/>
  <c r="K83"/>
  <c r="L83" s="1"/>
  <c r="M83" s="1"/>
  <c r="K84"/>
  <c r="L84" s="1"/>
  <c r="M84" s="1"/>
  <c r="K86"/>
  <c r="L86" s="1"/>
  <c r="M86" s="1"/>
  <c r="K88"/>
  <c r="L88" s="1"/>
  <c r="M88" s="1"/>
  <c r="K93"/>
  <c r="L93" s="1"/>
  <c r="M93" s="1"/>
  <c r="K17" i="1"/>
  <c r="N96"/>
  <c r="D94"/>
  <c r="E94" s="1"/>
  <c r="F94" s="1"/>
  <c r="D93"/>
  <c r="E93" s="1"/>
  <c r="F93" s="1"/>
  <c r="D92"/>
  <c r="E92" s="1"/>
  <c r="F92" s="1"/>
  <c r="D91"/>
  <c r="E91" s="1"/>
  <c r="F91" s="1"/>
  <c r="D90"/>
  <c r="E90" s="1"/>
  <c r="F90" s="1"/>
  <c r="D89"/>
  <c r="E89" s="1"/>
  <c r="F89" s="1"/>
  <c r="D88"/>
  <c r="E88" s="1"/>
  <c r="F88" s="1"/>
  <c r="D87"/>
  <c r="E87" s="1"/>
  <c r="F87" s="1"/>
  <c r="D86"/>
  <c r="E86" s="1"/>
  <c r="F86" s="1"/>
  <c r="D85"/>
  <c r="E85" s="1"/>
  <c r="F85" s="1"/>
  <c r="D84"/>
  <c r="E84" s="1"/>
  <c r="F84" s="1"/>
  <c r="D83"/>
  <c r="E83" s="1"/>
  <c r="F83" s="1"/>
  <c r="D82"/>
  <c r="E82" s="1"/>
  <c r="F82" s="1"/>
  <c r="D81"/>
  <c r="E81" s="1"/>
  <c r="F81" s="1"/>
  <c r="D80"/>
  <c r="E80" s="1"/>
  <c r="F80" s="1"/>
  <c r="D79"/>
  <c r="E79" s="1"/>
  <c r="F79" s="1"/>
  <c r="D78"/>
  <c r="E78" s="1"/>
  <c r="F78" s="1"/>
  <c r="D77"/>
  <c r="E77" s="1"/>
  <c r="F77" s="1"/>
  <c r="D76"/>
  <c r="E76" s="1"/>
  <c r="F76" s="1"/>
  <c r="D75"/>
  <c r="E75" s="1"/>
  <c r="F75" s="1"/>
  <c r="D74"/>
  <c r="E74" s="1"/>
  <c r="F74" s="1"/>
  <c r="D73"/>
  <c r="E73" s="1"/>
  <c r="F73" s="1"/>
  <c r="D72"/>
  <c r="E72" s="1"/>
  <c r="F72" s="1"/>
  <c r="D71"/>
  <c r="E71" s="1"/>
  <c r="F71" s="1"/>
  <c r="D70"/>
  <c r="E70" s="1"/>
  <c r="F70" s="1"/>
  <c r="D69"/>
  <c r="E69" s="1"/>
  <c r="F69" s="1"/>
  <c r="D68"/>
  <c r="E68" s="1"/>
  <c r="F68" s="1"/>
  <c r="D67"/>
  <c r="E67" s="1"/>
  <c r="F67" s="1"/>
  <c r="D66"/>
  <c r="E66" s="1"/>
  <c r="F66" s="1"/>
  <c r="D65"/>
  <c r="E65" s="1"/>
  <c r="F65" s="1"/>
  <c r="D64"/>
  <c r="E64" s="1"/>
  <c r="F64" s="1"/>
  <c r="D63"/>
  <c r="E63" s="1"/>
  <c r="F63" s="1"/>
  <c r="D62"/>
  <c r="E62" s="1"/>
  <c r="F62" s="1"/>
  <c r="D61"/>
  <c r="E61" s="1"/>
  <c r="F61" s="1"/>
  <c r="D60"/>
  <c r="E60" s="1"/>
  <c r="F60" s="1"/>
  <c r="D59"/>
  <c r="E59" s="1"/>
  <c r="F59" s="1"/>
  <c r="D58"/>
  <c r="E58" s="1"/>
  <c r="F58" s="1"/>
  <c r="D57"/>
  <c r="E57" s="1"/>
  <c r="F57" s="1"/>
  <c r="D56"/>
  <c r="E56" s="1"/>
  <c r="F56" s="1"/>
  <c r="D55"/>
  <c r="E55" s="1"/>
  <c r="F55" s="1"/>
  <c r="D54"/>
  <c r="E54" s="1"/>
  <c r="F54" s="1"/>
  <c r="D53"/>
  <c r="E53" s="1"/>
  <c r="F53" s="1"/>
  <c r="D52"/>
  <c r="E52" s="1"/>
  <c r="F52" s="1"/>
  <c r="D51"/>
  <c r="E51" s="1"/>
  <c r="F51" s="1"/>
  <c r="D50"/>
  <c r="E50" s="1"/>
  <c r="F50" s="1"/>
  <c r="K49"/>
  <c r="D49"/>
  <c r="E49" s="1"/>
  <c r="K48"/>
  <c r="D48"/>
  <c r="E48" s="1"/>
  <c r="K47"/>
  <c r="D47"/>
  <c r="E47" s="1"/>
  <c r="K46"/>
  <c r="D46"/>
  <c r="E46" s="1"/>
  <c r="K45"/>
  <c r="D45"/>
  <c r="E45" s="1"/>
  <c r="K44"/>
  <c r="D44"/>
  <c r="E44" s="1"/>
  <c r="K43"/>
  <c r="D43"/>
  <c r="E43" s="1"/>
  <c r="K42"/>
  <c r="D42"/>
  <c r="E42" s="1"/>
  <c r="K41"/>
  <c r="D41"/>
  <c r="E41" s="1"/>
  <c r="K40"/>
  <c r="D40"/>
  <c r="E40" s="1"/>
  <c r="F40" s="1"/>
  <c r="K39"/>
  <c r="L39" s="1"/>
  <c r="D39"/>
  <c r="E39" s="1"/>
  <c r="K38"/>
  <c r="D38"/>
  <c r="E38" s="1"/>
  <c r="F38" s="1"/>
  <c r="K37"/>
  <c r="D37"/>
  <c r="E37" s="1"/>
  <c r="K36"/>
  <c r="D36"/>
  <c r="E36" s="1"/>
  <c r="F36" s="1"/>
  <c r="K35"/>
  <c r="D35"/>
  <c r="E35" s="1"/>
  <c r="K34"/>
  <c r="D34"/>
  <c r="E34" s="1"/>
  <c r="F34" s="1"/>
  <c r="K33"/>
  <c r="D33"/>
  <c r="E33" s="1"/>
  <c r="K32"/>
  <c r="D32"/>
  <c r="E32" s="1"/>
  <c r="F32" s="1"/>
  <c r="K31"/>
  <c r="D31"/>
  <c r="E31" s="1"/>
  <c r="K30"/>
  <c r="D30"/>
  <c r="E30" s="1"/>
  <c r="F30" s="1"/>
  <c r="K29"/>
  <c r="D29"/>
  <c r="E29" s="1"/>
  <c r="M28"/>
  <c r="K28"/>
  <c r="D28"/>
  <c r="E28" s="1"/>
  <c r="F28" s="1"/>
  <c r="K27"/>
  <c r="D27"/>
  <c r="E27" s="1"/>
  <c r="K26"/>
  <c r="L26" s="1"/>
  <c r="D26"/>
  <c r="E26" s="1"/>
  <c r="F26" s="1"/>
  <c r="K25"/>
  <c r="D25"/>
  <c r="E25" s="1"/>
  <c r="K24"/>
  <c r="D24"/>
  <c r="E24" s="1"/>
  <c r="F24" s="1"/>
  <c r="K23"/>
  <c r="D23"/>
  <c r="E23" s="1"/>
  <c r="K22"/>
  <c r="D22"/>
  <c r="E22" s="1"/>
  <c r="F22" s="1"/>
  <c r="K21"/>
  <c r="D21"/>
  <c r="E21" s="1"/>
  <c r="K20"/>
  <c r="D20"/>
  <c r="E20" s="1"/>
  <c r="F20" s="1"/>
  <c r="K19"/>
  <c r="D19"/>
  <c r="E19" s="1"/>
  <c r="K18"/>
  <c r="D18"/>
  <c r="E18" s="1"/>
  <c r="F18" s="1"/>
  <c r="M17"/>
  <c r="D17"/>
  <c r="E17" s="1"/>
  <c r="F17" s="1"/>
  <c r="K16"/>
  <c r="D16"/>
  <c r="E16" s="1"/>
  <c r="P15"/>
  <c r="I15"/>
  <c r="J15" s="1"/>
  <c r="D15"/>
  <c r="M82" i="3" l="1"/>
  <c r="L15"/>
  <c r="F15"/>
  <c r="L15" i="2"/>
  <c r="L95" s="1"/>
  <c r="K95"/>
  <c r="M80"/>
  <c r="E95"/>
  <c r="F15"/>
  <c r="F95" s="1"/>
  <c r="M49" i="1"/>
  <c r="M46"/>
  <c r="M36"/>
  <c r="M20"/>
  <c r="M24"/>
  <c r="M32"/>
  <c r="M40"/>
  <c r="M16"/>
  <c r="M18"/>
  <c r="M22"/>
  <c r="M26"/>
  <c r="M30"/>
  <c r="M34"/>
  <c r="M38"/>
  <c r="M44"/>
  <c r="M48"/>
  <c r="M19"/>
  <c r="M21"/>
  <c r="M23"/>
  <c r="M25"/>
  <c r="M27"/>
  <c r="M29"/>
  <c r="M31"/>
  <c r="M33"/>
  <c r="M35"/>
  <c r="M37"/>
  <c r="M39"/>
  <c r="M41"/>
  <c r="M43"/>
  <c r="M45"/>
  <c r="M47"/>
  <c r="D95"/>
  <c r="E15"/>
  <c r="F43"/>
  <c r="F45"/>
  <c r="F47"/>
  <c r="F49"/>
  <c r="F15"/>
  <c r="E95"/>
  <c r="F42"/>
  <c r="F44"/>
  <c r="F46"/>
  <c r="F48"/>
  <c r="K15"/>
  <c r="F16"/>
  <c r="F19"/>
  <c r="F21"/>
  <c r="F23"/>
  <c r="F25"/>
  <c r="F27"/>
  <c r="F29"/>
  <c r="F31"/>
  <c r="F33"/>
  <c r="F35"/>
  <c r="F37"/>
  <c r="F39"/>
  <c r="F41"/>
  <c r="M42"/>
  <c r="K50"/>
  <c r="M50" s="1"/>
  <c r="K52"/>
  <c r="M52" s="1"/>
  <c r="K54"/>
  <c r="M54" s="1"/>
  <c r="K55"/>
  <c r="M55" s="1"/>
  <c r="K56"/>
  <c r="M56" s="1"/>
  <c r="K57"/>
  <c r="M57" s="1"/>
  <c r="K58"/>
  <c r="M58" s="1"/>
  <c r="K59"/>
  <c r="M59" s="1"/>
  <c r="K60"/>
  <c r="M60" s="1"/>
  <c r="K61"/>
  <c r="M61" s="1"/>
  <c r="K62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M70" s="1"/>
  <c r="K71"/>
  <c r="M71" s="1"/>
  <c r="K72"/>
  <c r="M72" s="1"/>
  <c r="K73"/>
  <c r="M73" s="1"/>
  <c r="K74"/>
  <c r="M74" s="1"/>
  <c r="K75"/>
  <c r="M75" s="1"/>
  <c r="K76"/>
  <c r="M76" s="1"/>
  <c r="K77"/>
  <c r="M77" s="1"/>
  <c r="K78"/>
  <c r="M78" s="1"/>
  <c r="K79"/>
  <c r="M79" s="1"/>
  <c r="K80"/>
  <c r="M80" s="1"/>
  <c r="K81"/>
  <c r="M81" s="1"/>
  <c r="K82"/>
  <c r="M82" s="1"/>
  <c r="K83"/>
  <c r="M83" s="1"/>
  <c r="K84"/>
  <c r="M84" s="1"/>
  <c r="K85"/>
  <c r="M85" s="1"/>
  <c r="K86"/>
  <c r="M86" s="1"/>
  <c r="K87"/>
  <c r="M87" s="1"/>
  <c r="K88"/>
  <c r="M88" s="1"/>
  <c r="K89"/>
  <c r="M89" s="1"/>
  <c r="K90"/>
  <c r="M90" s="1"/>
  <c r="K91"/>
  <c r="M91" s="1"/>
  <c r="K92"/>
  <c r="M92" s="1"/>
  <c r="K93"/>
  <c r="M93" s="1"/>
  <c r="K94"/>
  <c r="M94" s="1"/>
  <c r="K51"/>
  <c r="M51" s="1"/>
  <c r="K53"/>
  <c r="M53" s="1"/>
  <c r="M15" i="3" l="1"/>
  <c r="M15" i="2"/>
  <c r="M95"/>
  <c r="J95" i="1"/>
  <c r="F95"/>
  <c r="K95"/>
  <c r="L15"/>
  <c r="L95" s="1"/>
  <c r="M95" l="1"/>
  <c r="M15"/>
</calcChain>
</file>

<file path=xl/comments1.xml><?xml version="1.0" encoding="utf-8"?>
<comments xmlns="http://schemas.openxmlformats.org/spreadsheetml/2006/main">
  <authors>
    <author>Author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đã trừ 1 khối so với số trên đh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Trừ 1 khối do bị hư vòi nước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đã trừ 1 khối so với số trên đồng hồ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Trừ 1 khối nước do bị hư bồn cầu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88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tháng sau tính đh cũ tới số 6131 ( 6131-6116)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88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tháng sau tính đh cũ tới số 6131 ( 6131-6116) </t>
        </r>
      </text>
    </comment>
  </commentList>
</comments>
</file>

<file path=xl/sharedStrings.xml><?xml version="1.0" encoding="utf-8"?>
<sst xmlns="http://schemas.openxmlformats.org/spreadsheetml/2006/main" count="366" uniqueCount="121">
  <si>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</si>
  <si>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</si>
  <si>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</si>
  <si>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</si>
  <si>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</si>
  <si>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1.388đ</t>
  </si>
  <si>
    <t>401-&gt;600 kw/h</t>
  </si>
  <si>
    <t>2.082đ</t>
  </si>
  <si>
    <t>101-&gt;200 kw/h</t>
  </si>
  <si>
    <t>1.433đ</t>
  </si>
  <si>
    <t>601-&gt;800kw/h</t>
  </si>
  <si>
    <t>2.324đ</t>
  </si>
  <si>
    <t>201-&gt;400 kw/h</t>
  </si>
  <si>
    <t>1.660đ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</si>
  <si>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</si>
  <si>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</si>
  <si>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</si>
  <si>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</si>
  <si>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</si>
  <si>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</si>
  <si>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</si>
  <si>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</si>
  <si>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</si>
  <si>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Ký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</si>
  <si>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</si>
  <si>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</si>
  <si>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</si>
  <si>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</si>
  <si>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</si>
  <si>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</si>
  <si>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</si>
  <si>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</si>
  <si>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</si>
  <si>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</si>
  <si>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</si>
  <si>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</si>
  <si>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</si>
  <si>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</si>
  <si>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</si>
  <si>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</si>
  <si>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</si>
  <si>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</si>
  <si>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</si>
  <si>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</si>
  <si>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</si>
  <si>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</si>
  <si>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</si>
  <si>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</si>
  <si>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</si>
  <si>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</si>
  <si>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</si>
  <si>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</si>
  <si>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</si>
  <si>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</si>
  <si>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</si>
  <si>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</si>
  <si>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</si>
  <si>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</si>
  <si>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</si>
  <si>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</si>
  <si>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</si>
  <si>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</si>
  <si>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</si>
  <si>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</si>
  <si>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</si>
  <si>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</si>
  <si>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</si>
  <si>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</si>
  <si>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</si>
  <si>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</si>
  <si>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</si>
  <si>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</si>
  <si>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</si>
  <si>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</si>
  <si>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</si>
  <si>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</si>
  <si>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</si>
  <si>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</si>
  <si>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</si>
  <si>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</si>
  <si>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</si>
  <si>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</si>
  <si>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</si>
  <si>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</si>
  <si>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</si>
  <si>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</si>
  <si>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</si>
  <si>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</si>
  <si>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</si>
  <si>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</si>
  <si>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</si>
  <si>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</si>
  <si>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</si>
  <si>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</si>
  <si>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</si>
  <si>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</si>
  <si>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</si>
  <si>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</si>
  <si>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</si>
  <si>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</si>
  <si>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</si>
  <si>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</si>
  <si>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</si>
  <si>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</si>
  <si>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</si>
  <si>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</si>
  <si>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</si>
  <si>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</si>
  <si>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</si>
  <si>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</si>
  <si>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</si>
  <si>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</si>
  <si>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>Trưởng đơn vị</t>
  </si>
  <si>
    <t>Người thu tiền</t>
  </si>
  <si>
    <t>Tháng: 01 năm 2015</t>
  </si>
  <si>
    <t>Tp.Hồ Chí Minh, ngày 31 tháng 01 năm 2015</t>
  </si>
  <si>
    <t>Bằng chữ: Hai mươi chín triệu tám trăm sáu mươi ba ngàn đồng.</t>
  </si>
  <si>
    <t>Tháng: 02 năm 2015</t>
  </si>
  <si>
    <t>Tp.Hồ Chí Minh, ngày 03 tháng 02 năm 2015</t>
  </si>
  <si>
    <t>Bằng chữ: Mười hai triệu năm trăm hai mươi mốt nghìn đồng chẵn.</t>
  </si>
  <si>
    <t>Tháng: 03 năm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</si>
</sst>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4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11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64" fontId="14" fillId="0" borderId="5" xfId="1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Border="1"/>
    <xf numFmtId="0" fontId="15" fillId="0" borderId="0" xfId="0" applyFont="1"/>
    <xf numFmtId="3" fontId="14" fillId="0" borderId="1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/>
    <xf numFmtId="0" fontId="15" fillId="2" borderId="0" xfId="0" applyFont="1" applyFill="1"/>
    <xf numFmtId="3" fontId="8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Border="1"/>
    <xf numFmtId="0" fontId="9" fillId="0" borderId="0" xfId="0" applyFont="1"/>
    <xf numFmtId="3" fontId="8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/>
    <xf numFmtId="0" fontId="9" fillId="2" borderId="0" xfId="0" applyFont="1" applyFill="1"/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0" xfId="0" applyFont="1" applyFill="1"/>
    <xf numFmtId="0" fontId="15" fillId="0" borderId="5" xfId="0" applyFont="1" applyFill="1" applyBorder="1"/>
    <xf numFmtId="0" fontId="15" fillId="0" borderId="0" xfId="0" applyFont="1" applyFill="1"/>
    <xf numFmtId="0" fontId="9" fillId="2" borderId="5" xfId="0" applyFont="1" applyFill="1" applyBorder="1" applyAlignment="1"/>
    <xf numFmtId="0" fontId="9" fillId="2" borderId="0" xfId="0" applyFont="1" applyFill="1" applyAlignment="1"/>
    <xf numFmtId="0" fontId="16" fillId="0" borderId="7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6" fillId="0" borderId="0" xfId="1" applyNumberFormat="1" applyFont="1"/>
    <xf numFmtId="0" fontId="11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3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1" fontId="14" fillId="0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3" fontId="1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2" fillId="0" borderId="0" xfId="0" applyFont="1"/>
    <xf numFmtId="0" fontId="8" fillId="0" borderId="5" xfId="0" applyFont="1" applyBorder="1" applyAlignment="1" applyProtection="1">
      <alignment horizontal="center" vertical="center"/>
      <protection hidden="1"/>
    </xf>
    <xf numFmtId="0" fontId="13" fillId="0" borderId="5" xfId="0" applyFont="1" applyFill="1" applyBorder="1" applyAlignment="1" applyProtection="1">
      <alignment vertical="center" wrapText="1"/>
      <protection hidden="1"/>
    </xf>
    <xf numFmtId="0" fontId="22" fillId="0" borderId="5" xfId="0" applyFont="1" applyBorder="1" applyProtection="1">
      <protection hidden="1"/>
    </xf>
    <xf numFmtId="164" fontId="14" fillId="0" borderId="5" xfId="1" applyNumberFormat="1" applyFont="1" applyFill="1" applyBorder="1" applyAlignment="1" applyProtection="1">
      <alignment vertical="center" wrapText="1"/>
      <protection hidden="1"/>
    </xf>
    <xf numFmtId="3" fontId="14" fillId="0" borderId="5" xfId="0" applyNumberFormat="1" applyFont="1" applyFill="1" applyBorder="1" applyAlignment="1" applyProtection="1">
      <alignment vertical="center" wrapText="1"/>
      <protection hidden="1"/>
    </xf>
    <xf numFmtId="0" fontId="23" fillId="0" borderId="5" xfId="0" applyFont="1" applyBorder="1" applyProtection="1">
      <protection hidden="1"/>
    </xf>
    <xf numFmtId="1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22" fillId="2" borderId="5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Protection="1">
      <protection hidden="1"/>
    </xf>
    <xf numFmtId="0" fontId="6" fillId="0" borderId="5" xfId="0" applyFont="1" applyFill="1" applyBorder="1" applyProtection="1">
      <protection hidden="1"/>
    </xf>
    <xf numFmtId="0" fontId="22" fillId="0" borderId="5" xfId="0" applyFont="1" applyFill="1" applyBorder="1" applyProtection="1">
      <protection hidden="1"/>
    </xf>
    <xf numFmtId="0" fontId="23" fillId="0" borderId="5" xfId="0" applyFont="1" applyFill="1" applyBorder="1" applyProtection="1">
      <protection hidden="1"/>
    </xf>
    <xf numFmtId="0" fontId="11" fillId="2" borderId="5" xfId="0" applyFont="1" applyFill="1" applyBorder="1" applyAlignment="1" applyProtection="1">
      <protection hidden="1"/>
    </xf>
    <xf numFmtId="0" fontId="6" fillId="2" borderId="5" xfId="0" applyFont="1" applyFill="1" applyBorder="1" applyAlignment="1" applyProtection="1"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R102"/>
  <sheetViews>
    <sheetView topLeftCell="A13" workbookViewId="0">
      <pane ySplit="2" topLeftCell="A87" activePane="bottomLeft" state="frozen"/>
      <selection activeCell="A13" sqref="A13"/>
      <selection pane="bottomLeft" activeCell="H44" sqref="H44"/>
    </sheetView>
  </sheetViews>
  <sheetFormatPr defaultRowHeight="15.75"/>
  <cols>
    <col min="1" max="1" width="8.42578125" style="79" customWidth="1"/>
    <col min="2" max="2" width="8.5703125" style="44" customWidth="1"/>
    <col min="3" max="3" width="8.42578125" style="44" customWidth="1"/>
    <col min="4" max="4" width="8.7109375" style="75" customWidth="1"/>
    <col min="5" max="5" width="11.140625" style="9" customWidth="1"/>
    <col min="6" max="6" width="9.85546875" style="9" customWidth="1"/>
    <col min="7" max="7" width="7.85546875" style="44" customWidth="1"/>
    <col min="8" max="8" width="7.85546875" style="76" customWidth="1"/>
    <col min="9" max="9" width="8" style="76" customWidth="1"/>
    <col min="10" max="11" width="8" style="77" customWidth="1"/>
    <col min="12" max="12" width="11.85546875" style="9" customWidth="1"/>
    <col min="13" max="13" width="13.28515625" style="9" customWidth="1"/>
    <col min="14" max="14" width="8.42578125" style="9" hidden="1" customWidth="1"/>
    <col min="15" max="15" width="3.28515625" style="9" hidden="1" customWidth="1"/>
    <col min="16" max="16" width="10.140625" style="9" hidden="1" customWidth="1"/>
    <col min="17" max="17" width="20.85546875" style="44" customWidth="1"/>
    <col min="18" max="18" width="9" style="44" customWidth="1"/>
    <col min="19" max="16384" width="9.140625" style="44"/>
  </cols>
  <sheetData>
    <row r="1" spans="1:18" s="5" customFormat="1" ht="16.5">
      <c r="A1" s="125" t="s">
        <v>0</v>
      </c>
      <c r="B1" s="125"/>
      <c r="C1" s="125"/>
      <c r="D1" s="125"/>
      <c r="E1" s="125"/>
      <c r="F1" s="125"/>
      <c r="G1" s="1"/>
      <c r="H1" s="2"/>
      <c r="I1" s="2"/>
      <c r="J1" s="3"/>
      <c r="K1" s="3"/>
      <c r="L1" s="4"/>
      <c r="M1" s="4"/>
      <c r="N1" s="4"/>
      <c r="O1" s="4"/>
      <c r="P1" s="4"/>
    </row>
    <row r="2" spans="1:18" s="5" customFormat="1" ht="16.5">
      <c r="A2" s="126" t="s">
        <v>1</v>
      </c>
      <c r="B2" s="126"/>
      <c r="C2" s="126"/>
      <c r="D2" s="126"/>
      <c r="E2" s="126"/>
      <c r="F2" s="126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8" s="8" customFormat="1" ht="26.25" customHeight="1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8" s="8" customFormat="1" ht="21.75" customHeight="1">
      <c r="A4" s="128" t="s">
        <v>114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8" s="8" customFormat="1" ht="18.75">
      <c r="A5" s="79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s="8" customFormat="1" ht="18.75">
      <c r="A6" s="125" t="s">
        <v>3</v>
      </c>
      <c r="B6" s="125"/>
      <c r="C6" s="125"/>
      <c r="D6" s="125"/>
      <c r="E6" s="4"/>
      <c r="F6" s="13" t="s">
        <v>4</v>
      </c>
      <c r="G6" s="13"/>
      <c r="H6" s="14" t="s">
        <v>5</v>
      </c>
      <c r="I6" s="15"/>
      <c r="J6" s="14"/>
      <c r="K6" s="13" t="s">
        <v>6</v>
      </c>
      <c r="L6" s="13"/>
      <c r="M6" s="14" t="s">
        <v>7</v>
      </c>
      <c r="N6" s="14" t="s">
        <v>7</v>
      </c>
      <c r="O6" s="16"/>
      <c r="P6" s="16"/>
      <c r="Q6" s="14"/>
    </row>
    <row r="7" spans="1:18" s="8" customFormat="1" ht="18.75">
      <c r="A7" s="79"/>
      <c r="B7" s="17"/>
      <c r="C7" s="17"/>
      <c r="D7" s="18"/>
      <c r="E7" s="16"/>
      <c r="F7" s="13" t="s">
        <v>8</v>
      </c>
      <c r="G7" s="13"/>
      <c r="H7" s="14" t="s">
        <v>9</v>
      </c>
      <c r="I7" s="15"/>
      <c r="J7" s="14"/>
      <c r="K7" s="13" t="s">
        <v>10</v>
      </c>
      <c r="L7" s="13"/>
      <c r="M7" s="14" t="s">
        <v>11</v>
      </c>
      <c r="N7" s="14" t="s">
        <v>11</v>
      </c>
      <c r="O7" s="16"/>
      <c r="P7" s="16"/>
      <c r="Q7" s="14"/>
    </row>
    <row r="8" spans="1:18" s="8" customFormat="1" ht="18.75">
      <c r="A8" s="79"/>
      <c r="B8" s="17"/>
      <c r="C8" s="17"/>
      <c r="D8" s="18"/>
      <c r="E8" s="16"/>
      <c r="F8" s="13" t="s">
        <v>12</v>
      </c>
      <c r="G8" s="13"/>
      <c r="H8" s="14" t="s">
        <v>13</v>
      </c>
      <c r="I8" s="15"/>
      <c r="J8" s="14"/>
      <c r="K8" s="13" t="s">
        <v>14</v>
      </c>
      <c r="L8" s="13"/>
      <c r="M8" s="14" t="s">
        <v>15</v>
      </c>
      <c r="N8" s="14" t="s">
        <v>15</v>
      </c>
      <c r="O8" s="16"/>
      <c r="P8" s="16"/>
      <c r="Q8" s="14"/>
    </row>
    <row r="9" spans="1:18" s="5" customFormat="1" ht="18.75" customHeight="1">
      <c r="A9" s="129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"/>
      <c r="O9" s="1"/>
      <c r="P9" s="1"/>
      <c r="Q9" s="1"/>
      <c r="R9" s="1"/>
    </row>
    <row r="10" spans="1:18" s="5" customFormat="1" ht="18.75" customHeight="1">
      <c r="A10" s="129" t="s">
        <v>17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4"/>
      <c r="O10" s="4"/>
      <c r="P10" s="4"/>
    </row>
    <row r="11" spans="1:18" s="5" customFormat="1" ht="18.75" customHeight="1">
      <c r="A11" s="138" t="s">
        <v>18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9"/>
      <c r="O11" s="19"/>
      <c r="P11" s="19"/>
    </row>
    <row r="12" spans="1:18" s="8" customFormat="1" ht="15.75" customHeight="1">
      <c r="A12" s="79"/>
      <c r="B12" s="20"/>
      <c r="C12" s="20"/>
      <c r="D12" s="21"/>
      <c r="E12" s="22"/>
      <c r="F12" s="22"/>
      <c r="G12" s="20"/>
      <c r="H12" s="23"/>
      <c r="I12" s="23"/>
      <c r="J12" s="24"/>
      <c r="K12" s="24"/>
      <c r="L12" s="22"/>
      <c r="M12" s="22"/>
      <c r="N12" s="22"/>
      <c r="O12" s="22"/>
      <c r="P12" s="22"/>
    </row>
    <row r="13" spans="1:18" s="8" customFormat="1" ht="19.5" thickBot="1">
      <c r="A13" s="139" t="s">
        <v>19</v>
      </c>
      <c r="B13" s="141" t="s">
        <v>20</v>
      </c>
      <c r="C13" s="142"/>
      <c r="D13" s="142"/>
      <c r="E13" s="142"/>
      <c r="F13" s="143"/>
      <c r="G13" s="144" t="s">
        <v>21</v>
      </c>
      <c r="H13" s="144"/>
      <c r="I13" s="144"/>
      <c r="J13" s="144"/>
      <c r="K13" s="144"/>
      <c r="L13" s="144"/>
      <c r="M13" s="145" t="s">
        <v>22</v>
      </c>
      <c r="N13" s="25"/>
      <c r="O13" s="25"/>
      <c r="P13" s="25"/>
      <c r="Q13" s="136" t="s">
        <v>23</v>
      </c>
    </row>
    <row r="14" spans="1:18" s="8" customFormat="1" ht="47.25">
      <c r="A14" s="140"/>
      <c r="B14" s="26" t="s">
        <v>24</v>
      </c>
      <c r="C14" s="27" t="s">
        <v>25</v>
      </c>
      <c r="D14" s="28" t="s">
        <v>26</v>
      </c>
      <c r="E14" s="29" t="s">
        <v>27</v>
      </c>
      <c r="F14" s="30" t="s">
        <v>28</v>
      </c>
      <c r="G14" s="31" t="s">
        <v>24</v>
      </c>
      <c r="H14" s="32" t="s">
        <v>25</v>
      </c>
      <c r="I14" s="80" t="s">
        <v>26</v>
      </c>
      <c r="J14" s="33" t="s">
        <v>29</v>
      </c>
      <c r="K14" s="33" t="s">
        <v>30</v>
      </c>
      <c r="L14" s="31" t="s">
        <v>27</v>
      </c>
      <c r="M14" s="146"/>
      <c r="N14" s="34"/>
      <c r="O14" s="34"/>
      <c r="P14" s="34"/>
      <c r="Q14" s="137"/>
    </row>
    <row r="15" spans="1:18" ht="19.5" customHeight="1">
      <c r="A15" s="35" t="s">
        <v>31</v>
      </c>
      <c r="B15" s="36">
        <v>25509</v>
      </c>
      <c r="C15" s="36">
        <v>25606</v>
      </c>
      <c r="D15" s="37">
        <f t="shared" ref="D15:D78" si="0">C15-B15</f>
        <v>97</v>
      </c>
      <c r="E15" s="38">
        <f>ROUND(IF(D15&gt;800,(D15-800)*2399+2324*200+2082*200+1660*200+1433*100+100*1388,IF(D15&gt;600,(D15-600)*2324+200*2082+200*1660+100*1433+100*1388,IF(D15&gt;400,(D15-400)*2082+200*1660+100*1433+100*1388,IF(D15&gt;200,(D15-200)*1660+100*1433+100*1388,IF(D15&gt;100,(D15-100)*1433+100*1388,D15*1388))))),-3)</f>
        <v>135000</v>
      </c>
      <c r="F15" s="38">
        <f>ROUND(E15*10%,-3)</f>
        <v>14000</v>
      </c>
      <c r="G15" s="36">
        <v>6653</v>
      </c>
      <c r="H15" s="36">
        <v>6678</v>
      </c>
      <c r="I15" s="39">
        <f t="shared" ref="I15:I78" si="1">H15-G15</f>
        <v>25</v>
      </c>
      <c r="J15" s="40">
        <f>IF(I15&lt;=32,I15,32)</f>
        <v>25</v>
      </c>
      <c r="K15" s="41">
        <f>IF(I15&gt;32,I15-32,0)</f>
        <v>0</v>
      </c>
      <c r="L15" s="42">
        <f>ROUND((J15*6000+K15*13000),-3)</f>
        <v>150000</v>
      </c>
      <c r="M15" s="42">
        <f>ROUND(E15+F15+L15,-3)</f>
        <v>299000</v>
      </c>
      <c r="N15" s="42">
        <v>2100</v>
      </c>
      <c r="O15" s="42">
        <v>11</v>
      </c>
      <c r="P15" s="42">
        <f>ROUND(N15*O15,-3)</f>
        <v>23000</v>
      </c>
      <c r="Q15" s="43"/>
    </row>
    <row r="16" spans="1:18" ht="19.5" customHeight="1">
      <c r="A16" s="35" t="s">
        <v>32</v>
      </c>
      <c r="B16" s="36">
        <v>29868</v>
      </c>
      <c r="C16" s="36">
        <v>30002</v>
      </c>
      <c r="D16" s="37">
        <f t="shared" si="0"/>
        <v>134</v>
      </c>
      <c r="E16" s="38">
        <f t="shared" ref="E16:E79" si="2"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188000</v>
      </c>
      <c r="F16" s="38">
        <f t="shared" ref="F16:F79" si="3">ROUND(E16*10%,-3)</f>
        <v>19000</v>
      </c>
      <c r="G16" s="36">
        <v>6111</v>
      </c>
      <c r="H16" s="36">
        <v>6129</v>
      </c>
      <c r="I16" s="39">
        <f t="shared" si="1"/>
        <v>18</v>
      </c>
      <c r="J16" s="40">
        <f t="shared" ref="J16:J79" si="4">IF(I16&lt;=32,I16,32)</f>
        <v>18</v>
      </c>
      <c r="K16" s="41">
        <f t="shared" ref="K16:K79" si="5">IF(I16&gt;32,I16-32,0)</f>
        <v>0</v>
      </c>
      <c r="L16" s="42">
        <f t="shared" ref="L16:L79" si="6">ROUND((J16*6000+K16*13000),-3)</f>
        <v>108000</v>
      </c>
      <c r="M16" s="42">
        <f t="shared" ref="M16:M79" si="7">ROUND(E16+F16+L16,-3)</f>
        <v>315000</v>
      </c>
      <c r="N16" s="42">
        <v>2100</v>
      </c>
      <c r="O16" s="42">
        <v>18</v>
      </c>
      <c r="P16" s="42">
        <v>65000</v>
      </c>
      <c r="Q16" s="43"/>
      <c r="R16" s="45"/>
    </row>
    <row r="17" spans="1:17" ht="19.5" customHeight="1">
      <c r="A17" s="35" t="s">
        <v>33</v>
      </c>
      <c r="B17" s="36">
        <v>31810</v>
      </c>
      <c r="C17" s="36">
        <v>31894</v>
      </c>
      <c r="D17" s="37">
        <f t="shared" si="0"/>
        <v>84</v>
      </c>
      <c r="E17" s="38">
        <f t="shared" si="2"/>
        <v>117000</v>
      </c>
      <c r="F17" s="38">
        <f t="shared" si="3"/>
        <v>12000</v>
      </c>
      <c r="G17" s="36">
        <v>15</v>
      </c>
      <c r="H17" s="36">
        <v>40</v>
      </c>
      <c r="I17" s="39">
        <f t="shared" si="1"/>
        <v>25</v>
      </c>
      <c r="J17" s="40">
        <f t="shared" si="4"/>
        <v>25</v>
      </c>
      <c r="K17" s="41">
        <f>IF(I17&gt;32,I17-32,0)</f>
        <v>0</v>
      </c>
      <c r="L17" s="42">
        <f t="shared" si="6"/>
        <v>150000</v>
      </c>
      <c r="M17" s="42">
        <f t="shared" si="7"/>
        <v>279000</v>
      </c>
      <c r="N17" s="42">
        <v>2100</v>
      </c>
      <c r="O17" s="42">
        <v>52</v>
      </c>
      <c r="P17" s="42">
        <v>35000</v>
      </c>
      <c r="Q17" s="43"/>
    </row>
    <row r="18" spans="1:17" ht="19.5" customHeight="1">
      <c r="A18" s="35" t="s">
        <v>34</v>
      </c>
      <c r="B18" s="36">
        <v>19871</v>
      </c>
      <c r="C18" s="36">
        <v>19980</v>
      </c>
      <c r="D18" s="37">
        <f t="shared" si="0"/>
        <v>109</v>
      </c>
      <c r="E18" s="38">
        <f t="shared" si="2"/>
        <v>152000</v>
      </c>
      <c r="F18" s="38">
        <f t="shared" si="3"/>
        <v>15000</v>
      </c>
      <c r="G18" s="36">
        <v>6031</v>
      </c>
      <c r="H18" s="36">
        <v>6059</v>
      </c>
      <c r="I18" s="39">
        <f t="shared" si="1"/>
        <v>28</v>
      </c>
      <c r="J18" s="40">
        <f t="shared" si="4"/>
        <v>28</v>
      </c>
      <c r="K18" s="41">
        <f t="shared" si="5"/>
        <v>0</v>
      </c>
      <c r="L18" s="42">
        <f t="shared" si="6"/>
        <v>168000</v>
      </c>
      <c r="M18" s="42">
        <f t="shared" si="7"/>
        <v>335000</v>
      </c>
      <c r="N18" s="42">
        <v>2100</v>
      </c>
      <c r="O18" s="42">
        <v>34</v>
      </c>
      <c r="P18" s="42">
        <v>10000</v>
      </c>
      <c r="Q18" s="43"/>
    </row>
    <row r="19" spans="1:17" s="49" customFormat="1" ht="19.5" customHeight="1">
      <c r="A19" s="46" t="s">
        <v>35</v>
      </c>
      <c r="B19" s="36">
        <v>7570</v>
      </c>
      <c r="C19" s="36">
        <v>7671</v>
      </c>
      <c r="D19" s="37">
        <f t="shared" si="0"/>
        <v>101</v>
      </c>
      <c r="E19" s="38">
        <f t="shared" si="2"/>
        <v>140000</v>
      </c>
      <c r="F19" s="38">
        <f t="shared" si="3"/>
        <v>14000</v>
      </c>
      <c r="G19" s="36">
        <v>7396</v>
      </c>
      <c r="H19" s="36">
        <v>7422</v>
      </c>
      <c r="I19" s="39">
        <f t="shared" si="1"/>
        <v>26</v>
      </c>
      <c r="J19" s="40">
        <f t="shared" si="4"/>
        <v>26</v>
      </c>
      <c r="K19" s="41">
        <f t="shared" si="5"/>
        <v>0</v>
      </c>
      <c r="L19" s="42">
        <f t="shared" si="6"/>
        <v>156000</v>
      </c>
      <c r="M19" s="42">
        <f t="shared" si="7"/>
        <v>310000</v>
      </c>
      <c r="N19" s="42">
        <v>2100</v>
      </c>
      <c r="O19" s="47">
        <v>16</v>
      </c>
      <c r="P19" s="42">
        <v>35000</v>
      </c>
      <c r="Q19" s="48"/>
    </row>
    <row r="20" spans="1:17" ht="19.5" customHeight="1">
      <c r="A20" s="35" t="s">
        <v>36</v>
      </c>
      <c r="B20" s="36">
        <v>26009</v>
      </c>
      <c r="C20" s="36">
        <v>26123</v>
      </c>
      <c r="D20" s="37">
        <f t="shared" si="0"/>
        <v>114</v>
      </c>
      <c r="E20" s="38">
        <f t="shared" si="2"/>
        <v>159000</v>
      </c>
      <c r="F20" s="38">
        <f t="shared" si="3"/>
        <v>16000</v>
      </c>
      <c r="G20" s="36">
        <v>1710</v>
      </c>
      <c r="H20" s="36">
        <v>1734</v>
      </c>
      <c r="I20" s="39">
        <f t="shared" si="1"/>
        <v>24</v>
      </c>
      <c r="J20" s="40">
        <f t="shared" si="4"/>
        <v>24</v>
      </c>
      <c r="K20" s="41">
        <f t="shared" si="5"/>
        <v>0</v>
      </c>
      <c r="L20" s="42">
        <f t="shared" si="6"/>
        <v>144000</v>
      </c>
      <c r="M20" s="42">
        <f t="shared" si="7"/>
        <v>319000</v>
      </c>
      <c r="N20" s="42">
        <v>2100</v>
      </c>
      <c r="O20" s="42">
        <v>67</v>
      </c>
      <c r="P20" s="42">
        <v>60000</v>
      </c>
      <c r="Q20" s="43"/>
    </row>
    <row r="21" spans="1:17" s="52" customFormat="1" ht="19.5" customHeight="1">
      <c r="A21" s="35" t="s">
        <v>37</v>
      </c>
      <c r="B21" s="36">
        <v>26904</v>
      </c>
      <c r="C21" s="36">
        <v>26992</v>
      </c>
      <c r="D21" s="37">
        <f t="shared" si="0"/>
        <v>88</v>
      </c>
      <c r="E21" s="38">
        <f t="shared" si="2"/>
        <v>122000</v>
      </c>
      <c r="F21" s="38">
        <f t="shared" si="3"/>
        <v>12000</v>
      </c>
      <c r="G21" s="36">
        <v>6363</v>
      </c>
      <c r="H21" s="36">
        <v>6371</v>
      </c>
      <c r="I21" s="39">
        <f t="shared" si="1"/>
        <v>8</v>
      </c>
      <c r="J21" s="40">
        <f t="shared" si="4"/>
        <v>8</v>
      </c>
      <c r="K21" s="41">
        <f t="shared" si="5"/>
        <v>0</v>
      </c>
      <c r="L21" s="42">
        <f t="shared" si="6"/>
        <v>48000</v>
      </c>
      <c r="M21" s="42">
        <f t="shared" si="7"/>
        <v>182000</v>
      </c>
      <c r="N21" s="42">
        <v>2100</v>
      </c>
      <c r="O21" s="50">
        <v>33</v>
      </c>
      <c r="P21" s="50">
        <v>30000</v>
      </c>
      <c r="Q21" s="51"/>
    </row>
    <row r="22" spans="1:17" s="55" customFormat="1" ht="19.5" customHeight="1">
      <c r="A22" s="46" t="s">
        <v>38</v>
      </c>
      <c r="B22" s="36">
        <v>27615</v>
      </c>
      <c r="C22" s="36">
        <v>27695</v>
      </c>
      <c r="D22" s="37">
        <f t="shared" si="0"/>
        <v>80</v>
      </c>
      <c r="E22" s="38">
        <f t="shared" si="2"/>
        <v>111000</v>
      </c>
      <c r="F22" s="38">
        <f t="shared" si="3"/>
        <v>11000</v>
      </c>
      <c r="G22" s="36">
        <v>1218</v>
      </c>
      <c r="H22" s="36">
        <v>1237</v>
      </c>
      <c r="I22" s="39">
        <f t="shared" si="1"/>
        <v>19</v>
      </c>
      <c r="J22" s="40">
        <f t="shared" si="4"/>
        <v>19</v>
      </c>
      <c r="K22" s="41">
        <f t="shared" si="5"/>
        <v>0</v>
      </c>
      <c r="L22" s="42">
        <f t="shared" si="6"/>
        <v>114000</v>
      </c>
      <c r="M22" s="42">
        <f t="shared" si="7"/>
        <v>236000</v>
      </c>
      <c r="N22" s="42">
        <v>2100</v>
      </c>
      <c r="O22" s="53">
        <v>11</v>
      </c>
      <c r="P22" s="53">
        <v>15000</v>
      </c>
      <c r="Q22" s="54"/>
    </row>
    <row r="23" spans="1:17" s="58" customFormat="1" ht="19.5" customHeight="1">
      <c r="A23" s="56" t="s">
        <v>39</v>
      </c>
      <c r="B23" s="36">
        <v>28784</v>
      </c>
      <c r="C23" s="36">
        <v>28940</v>
      </c>
      <c r="D23" s="37">
        <f t="shared" si="0"/>
        <v>156</v>
      </c>
      <c r="E23" s="38">
        <f t="shared" si="2"/>
        <v>219000</v>
      </c>
      <c r="F23" s="38">
        <f t="shared" si="3"/>
        <v>22000</v>
      </c>
      <c r="G23" s="36">
        <v>663</v>
      </c>
      <c r="H23" s="36">
        <v>688</v>
      </c>
      <c r="I23" s="39">
        <f t="shared" si="1"/>
        <v>25</v>
      </c>
      <c r="J23" s="40">
        <f t="shared" si="4"/>
        <v>25</v>
      </c>
      <c r="K23" s="41">
        <f t="shared" si="5"/>
        <v>0</v>
      </c>
      <c r="L23" s="42">
        <f t="shared" si="6"/>
        <v>150000</v>
      </c>
      <c r="M23" s="42">
        <f t="shared" si="7"/>
        <v>391000</v>
      </c>
      <c r="N23" s="42">
        <v>2100</v>
      </c>
      <c r="O23" s="50">
        <v>11</v>
      </c>
      <c r="P23" s="50">
        <v>30000</v>
      </c>
      <c r="Q23" s="57"/>
    </row>
    <row r="24" spans="1:17" s="52" customFormat="1" ht="19.5" customHeight="1">
      <c r="A24" s="35" t="s">
        <v>40</v>
      </c>
      <c r="B24" s="36">
        <v>31556</v>
      </c>
      <c r="C24" s="36">
        <v>31661</v>
      </c>
      <c r="D24" s="37">
        <f t="shared" si="0"/>
        <v>105</v>
      </c>
      <c r="E24" s="38">
        <f t="shared" si="2"/>
        <v>146000</v>
      </c>
      <c r="F24" s="38">
        <f t="shared" si="3"/>
        <v>15000</v>
      </c>
      <c r="G24" s="36">
        <v>1604</v>
      </c>
      <c r="H24" s="36">
        <v>1631</v>
      </c>
      <c r="I24" s="39">
        <f t="shared" si="1"/>
        <v>27</v>
      </c>
      <c r="J24" s="40">
        <f t="shared" si="4"/>
        <v>27</v>
      </c>
      <c r="K24" s="41">
        <f t="shared" si="5"/>
        <v>0</v>
      </c>
      <c r="L24" s="42">
        <f t="shared" si="6"/>
        <v>162000</v>
      </c>
      <c r="M24" s="42">
        <f t="shared" si="7"/>
        <v>323000</v>
      </c>
      <c r="N24" s="42">
        <v>2100</v>
      </c>
      <c r="O24" s="50">
        <v>28</v>
      </c>
      <c r="P24" s="50">
        <v>20000</v>
      </c>
      <c r="Q24" s="51"/>
    </row>
    <row r="25" spans="1:17" s="55" customFormat="1" ht="19.5" customHeight="1">
      <c r="A25" s="46" t="s">
        <v>41</v>
      </c>
      <c r="B25" s="36">
        <v>29386</v>
      </c>
      <c r="C25" s="36">
        <v>29532</v>
      </c>
      <c r="D25" s="37">
        <f t="shared" si="0"/>
        <v>146</v>
      </c>
      <c r="E25" s="38">
        <f t="shared" si="2"/>
        <v>205000</v>
      </c>
      <c r="F25" s="38">
        <f t="shared" si="3"/>
        <v>21000</v>
      </c>
      <c r="G25" s="36">
        <v>1030</v>
      </c>
      <c r="H25" s="36">
        <v>1056</v>
      </c>
      <c r="I25" s="39">
        <f t="shared" si="1"/>
        <v>26</v>
      </c>
      <c r="J25" s="40">
        <f t="shared" si="4"/>
        <v>26</v>
      </c>
      <c r="K25" s="41">
        <f t="shared" si="5"/>
        <v>0</v>
      </c>
      <c r="L25" s="42">
        <f t="shared" si="6"/>
        <v>156000</v>
      </c>
      <c r="M25" s="42">
        <f t="shared" si="7"/>
        <v>382000</v>
      </c>
      <c r="N25" s="42">
        <v>2100</v>
      </c>
      <c r="O25" s="53">
        <v>3</v>
      </c>
      <c r="P25" s="53">
        <v>25000</v>
      </c>
      <c r="Q25" s="54"/>
    </row>
    <row r="26" spans="1:17" s="58" customFormat="1" ht="19.5" customHeight="1">
      <c r="A26" s="56" t="s">
        <v>42</v>
      </c>
      <c r="B26" s="36">
        <v>29322</v>
      </c>
      <c r="C26" s="36">
        <v>29391</v>
      </c>
      <c r="D26" s="37">
        <f t="shared" si="0"/>
        <v>69</v>
      </c>
      <c r="E26" s="38">
        <f t="shared" si="2"/>
        <v>96000</v>
      </c>
      <c r="F26" s="38">
        <f t="shared" si="3"/>
        <v>10000</v>
      </c>
      <c r="G26" s="36">
        <v>4370</v>
      </c>
      <c r="H26" s="36">
        <v>4393</v>
      </c>
      <c r="I26" s="39">
        <f t="shared" si="1"/>
        <v>23</v>
      </c>
      <c r="J26" s="40">
        <f t="shared" si="4"/>
        <v>23</v>
      </c>
      <c r="K26" s="41">
        <f t="shared" si="5"/>
        <v>0</v>
      </c>
      <c r="L26" s="42">
        <f t="shared" si="6"/>
        <v>138000</v>
      </c>
      <c r="M26" s="42">
        <f t="shared" si="7"/>
        <v>244000</v>
      </c>
      <c r="N26" s="42">
        <v>2100</v>
      </c>
      <c r="O26" s="50">
        <v>44</v>
      </c>
      <c r="P26" s="50">
        <v>25000</v>
      </c>
      <c r="Q26" s="57"/>
    </row>
    <row r="27" spans="1:17" ht="19.5" customHeight="1">
      <c r="A27" s="35" t="s">
        <v>43</v>
      </c>
      <c r="B27" s="36">
        <v>27095</v>
      </c>
      <c r="C27" s="36">
        <v>27196</v>
      </c>
      <c r="D27" s="37">
        <f t="shared" si="0"/>
        <v>101</v>
      </c>
      <c r="E27" s="38">
        <f t="shared" si="2"/>
        <v>140000</v>
      </c>
      <c r="F27" s="38">
        <f t="shared" si="3"/>
        <v>14000</v>
      </c>
      <c r="G27" s="36">
        <v>6345</v>
      </c>
      <c r="H27" s="36">
        <v>6375</v>
      </c>
      <c r="I27" s="39">
        <f t="shared" si="1"/>
        <v>30</v>
      </c>
      <c r="J27" s="40">
        <f t="shared" si="4"/>
        <v>30</v>
      </c>
      <c r="K27" s="41">
        <f t="shared" si="5"/>
        <v>0</v>
      </c>
      <c r="L27" s="42">
        <f t="shared" si="6"/>
        <v>180000</v>
      </c>
      <c r="M27" s="42">
        <f t="shared" si="7"/>
        <v>334000</v>
      </c>
      <c r="N27" s="42">
        <v>2100</v>
      </c>
      <c r="O27" s="42">
        <v>9</v>
      </c>
      <c r="P27" s="42">
        <v>20000</v>
      </c>
      <c r="Q27" s="43"/>
    </row>
    <row r="28" spans="1:17" ht="19.5" customHeight="1">
      <c r="A28" s="35" t="s">
        <v>44</v>
      </c>
      <c r="B28" s="36">
        <v>29207</v>
      </c>
      <c r="C28" s="36">
        <v>29283</v>
      </c>
      <c r="D28" s="37">
        <f t="shared" si="0"/>
        <v>76</v>
      </c>
      <c r="E28" s="38">
        <f t="shared" si="2"/>
        <v>105000</v>
      </c>
      <c r="F28" s="38">
        <f t="shared" si="3"/>
        <v>11000</v>
      </c>
      <c r="G28" s="36">
        <v>6510</v>
      </c>
      <c r="H28" s="36">
        <v>6535</v>
      </c>
      <c r="I28" s="39">
        <f t="shared" si="1"/>
        <v>25</v>
      </c>
      <c r="J28" s="40">
        <f t="shared" si="4"/>
        <v>25</v>
      </c>
      <c r="K28" s="41">
        <f t="shared" si="5"/>
        <v>0</v>
      </c>
      <c r="L28" s="42">
        <f t="shared" si="6"/>
        <v>150000</v>
      </c>
      <c r="M28" s="42">
        <f t="shared" si="7"/>
        <v>266000</v>
      </c>
      <c r="N28" s="42">
        <v>2100</v>
      </c>
      <c r="O28" s="42">
        <v>32</v>
      </c>
      <c r="P28" s="42">
        <v>65000</v>
      </c>
      <c r="Q28" s="43"/>
    </row>
    <row r="29" spans="1:17" ht="19.5" customHeight="1">
      <c r="A29" s="35" t="s">
        <v>45</v>
      </c>
      <c r="B29" s="36">
        <v>22873</v>
      </c>
      <c r="C29" s="36">
        <v>22970</v>
      </c>
      <c r="D29" s="37">
        <f t="shared" si="0"/>
        <v>97</v>
      </c>
      <c r="E29" s="38">
        <f t="shared" si="2"/>
        <v>135000</v>
      </c>
      <c r="F29" s="38">
        <f t="shared" si="3"/>
        <v>14000</v>
      </c>
      <c r="G29" s="36">
        <v>6626</v>
      </c>
      <c r="H29" s="36">
        <v>6669</v>
      </c>
      <c r="I29" s="39">
        <f t="shared" si="1"/>
        <v>43</v>
      </c>
      <c r="J29" s="40">
        <f t="shared" si="4"/>
        <v>32</v>
      </c>
      <c r="K29" s="41">
        <f t="shared" si="5"/>
        <v>11</v>
      </c>
      <c r="L29" s="42">
        <f t="shared" si="6"/>
        <v>335000</v>
      </c>
      <c r="M29" s="42">
        <f t="shared" si="7"/>
        <v>484000</v>
      </c>
      <c r="N29" s="42">
        <v>2100</v>
      </c>
      <c r="O29" s="42">
        <v>4</v>
      </c>
      <c r="P29" s="42"/>
      <c r="Q29" s="43"/>
    </row>
    <row r="30" spans="1:17" s="60" customFormat="1" ht="19.5" customHeight="1">
      <c r="A30" s="56" t="s">
        <v>46</v>
      </c>
      <c r="B30" s="36">
        <v>26299</v>
      </c>
      <c r="C30" s="36">
        <v>26493</v>
      </c>
      <c r="D30" s="37">
        <f t="shared" si="0"/>
        <v>194</v>
      </c>
      <c r="E30" s="38">
        <f t="shared" si="2"/>
        <v>274000</v>
      </c>
      <c r="F30" s="38">
        <f t="shared" si="3"/>
        <v>27000</v>
      </c>
      <c r="G30" s="36">
        <v>1030</v>
      </c>
      <c r="H30" s="36">
        <v>1054</v>
      </c>
      <c r="I30" s="39">
        <f t="shared" si="1"/>
        <v>24</v>
      </c>
      <c r="J30" s="40">
        <f t="shared" si="4"/>
        <v>24</v>
      </c>
      <c r="K30" s="41">
        <f t="shared" si="5"/>
        <v>0</v>
      </c>
      <c r="L30" s="42">
        <f t="shared" si="6"/>
        <v>144000</v>
      </c>
      <c r="M30" s="42">
        <f t="shared" si="7"/>
        <v>445000</v>
      </c>
      <c r="N30" s="42">
        <v>2100</v>
      </c>
      <c r="O30" s="42">
        <v>36</v>
      </c>
      <c r="P30" s="42">
        <v>55000</v>
      </c>
      <c r="Q30" s="59"/>
    </row>
    <row r="31" spans="1:17" s="52" customFormat="1" ht="19.5" customHeight="1">
      <c r="A31" s="35" t="s">
        <v>47</v>
      </c>
      <c r="B31" s="36">
        <v>31928</v>
      </c>
      <c r="C31" s="36">
        <v>32042</v>
      </c>
      <c r="D31" s="37">
        <f t="shared" si="0"/>
        <v>114</v>
      </c>
      <c r="E31" s="38">
        <f t="shared" si="2"/>
        <v>159000</v>
      </c>
      <c r="F31" s="38">
        <f t="shared" si="3"/>
        <v>16000</v>
      </c>
      <c r="G31" s="36">
        <v>658</v>
      </c>
      <c r="H31" s="36">
        <v>675</v>
      </c>
      <c r="I31" s="39">
        <f t="shared" si="1"/>
        <v>17</v>
      </c>
      <c r="J31" s="40">
        <f t="shared" si="4"/>
        <v>17</v>
      </c>
      <c r="K31" s="41">
        <f t="shared" si="5"/>
        <v>0</v>
      </c>
      <c r="L31" s="42">
        <f t="shared" si="6"/>
        <v>102000</v>
      </c>
      <c r="M31" s="42">
        <f t="shared" si="7"/>
        <v>277000</v>
      </c>
      <c r="N31" s="42">
        <v>2100</v>
      </c>
      <c r="O31" s="50">
        <v>28</v>
      </c>
      <c r="P31" s="50">
        <v>35000</v>
      </c>
      <c r="Q31" s="51"/>
    </row>
    <row r="32" spans="1:17" s="52" customFormat="1" ht="19.5" customHeight="1">
      <c r="A32" s="35" t="s">
        <v>48</v>
      </c>
      <c r="B32" s="36">
        <v>27459</v>
      </c>
      <c r="C32" s="36">
        <v>27592</v>
      </c>
      <c r="D32" s="37">
        <f t="shared" si="0"/>
        <v>133</v>
      </c>
      <c r="E32" s="38">
        <f t="shared" si="2"/>
        <v>186000</v>
      </c>
      <c r="F32" s="38">
        <f t="shared" si="3"/>
        <v>19000</v>
      </c>
      <c r="G32" s="36">
        <v>105</v>
      </c>
      <c r="H32" s="36">
        <v>129</v>
      </c>
      <c r="I32" s="39">
        <f t="shared" si="1"/>
        <v>24</v>
      </c>
      <c r="J32" s="40">
        <f t="shared" si="4"/>
        <v>24</v>
      </c>
      <c r="K32" s="41">
        <f t="shared" si="5"/>
        <v>0</v>
      </c>
      <c r="L32" s="42">
        <f t="shared" si="6"/>
        <v>144000</v>
      </c>
      <c r="M32" s="42">
        <f t="shared" si="7"/>
        <v>349000</v>
      </c>
      <c r="N32" s="42">
        <v>2100</v>
      </c>
      <c r="O32" s="50">
        <v>17</v>
      </c>
      <c r="P32" s="50">
        <v>20000</v>
      </c>
      <c r="Q32" s="51"/>
    </row>
    <row r="33" spans="1:17" ht="19.5" customHeight="1">
      <c r="A33" s="35" t="s">
        <v>49</v>
      </c>
      <c r="B33" s="36">
        <v>29742</v>
      </c>
      <c r="C33" s="36">
        <v>29868</v>
      </c>
      <c r="D33" s="37">
        <f t="shared" si="0"/>
        <v>126</v>
      </c>
      <c r="E33" s="38">
        <f t="shared" si="2"/>
        <v>176000</v>
      </c>
      <c r="F33" s="38">
        <f t="shared" si="3"/>
        <v>18000</v>
      </c>
      <c r="G33" s="36">
        <v>3342</v>
      </c>
      <c r="H33" s="36">
        <v>3390</v>
      </c>
      <c r="I33" s="39">
        <f t="shared" si="1"/>
        <v>48</v>
      </c>
      <c r="J33" s="40">
        <f t="shared" si="4"/>
        <v>32</v>
      </c>
      <c r="K33" s="41">
        <f t="shared" si="5"/>
        <v>16</v>
      </c>
      <c r="L33" s="42">
        <f t="shared" si="6"/>
        <v>400000</v>
      </c>
      <c r="M33" s="42">
        <f t="shared" si="7"/>
        <v>594000</v>
      </c>
      <c r="N33" s="42">
        <v>2100</v>
      </c>
      <c r="O33" s="42">
        <v>41</v>
      </c>
      <c r="P33" s="42"/>
      <c r="Q33" s="43"/>
    </row>
    <row r="34" spans="1:17" s="55" customFormat="1" ht="19.5" customHeight="1">
      <c r="A34" s="46" t="s">
        <v>50</v>
      </c>
      <c r="B34" s="36">
        <v>24821</v>
      </c>
      <c r="C34" s="36">
        <v>25020</v>
      </c>
      <c r="D34" s="37">
        <f t="shared" si="0"/>
        <v>199</v>
      </c>
      <c r="E34" s="38">
        <f t="shared" si="2"/>
        <v>281000</v>
      </c>
      <c r="F34" s="38">
        <f t="shared" si="3"/>
        <v>28000</v>
      </c>
      <c r="G34" s="36">
        <v>5983</v>
      </c>
      <c r="H34" s="36">
        <v>6031</v>
      </c>
      <c r="I34" s="39">
        <f t="shared" si="1"/>
        <v>48</v>
      </c>
      <c r="J34" s="40">
        <f t="shared" si="4"/>
        <v>32</v>
      </c>
      <c r="K34" s="41">
        <f t="shared" si="5"/>
        <v>16</v>
      </c>
      <c r="L34" s="42">
        <f t="shared" si="6"/>
        <v>400000</v>
      </c>
      <c r="M34" s="42">
        <f t="shared" si="7"/>
        <v>709000</v>
      </c>
      <c r="N34" s="42">
        <v>2100</v>
      </c>
      <c r="O34" s="53">
        <v>0</v>
      </c>
      <c r="P34" s="50">
        <v>45000</v>
      </c>
      <c r="Q34" s="54"/>
    </row>
    <row r="35" spans="1:17" s="60" customFormat="1" ht="19.5" customHeight="1">
      <c r="A35" s="56" t="s">
        <v>51</v>
      </c>
      <c r="B35" s="36">
        <v>7640</v>
      </c>
      <c r="C35" s="36">
        <v>7745</v>
      </c>
      <c r="D35" s="37">
        <f t="shared" si="0"/>
        <v>105</v>
      </c>
      <c r="E35" s="38">
        <f t="shared" si="2"/>
        <v>146000</v>
      </c>
      <c r="F35" s="38">
        <f t="shared" si="3"/>
        <v>15000</v>
      </c>
      <c r="G35" s="36">
        <v>1283</v>
      </c>
      <c r="H35" s="36">
        <v>1305</v>
      </c>
      <c r="I35" s="39">
        <f t="shared" si="1"/>
        <v>22</v>
      </c>
      <c r="J35" s="40">
        <f t="shared" si="4"/>
        <v>22</v>
      </c>
      <c r="K35" s="41">
        <f t="shared" si="5"/>
        <v>0</v>
      </c>
      <c r="L35" s="42">
        <f t="shared" si="6"/>
        <v>132000</v>
      </c>
      <c r="M35" s="42">
        <f t="shared" si="7"/>
        <v>293000</v>
      </c>
      <c r="N35" s="42">
        <v>2100</v>
      </c>
      <c r="O35" s="42">
        <v>59</v>
      </c>
      <c r="P35" s="42"/>
      <c r="Q35" s="59"/>
    </row>
    <row r="36" spans="1:17" ht="19.5" customHeight="1">
      <c r="A36" s="35" t="s">
        <v>52</v>
      </c>
      <c r="B36" s="36">
        <v>30452</v>
      </c>
      <c r="C36" s="36">
        <v>30602</v>
      </c>
      <c r="D36" s="37">
        <f t="shared" si="0"/>
        <v>150</v>
      </c>
      <c r="E36" s="38">
        <f t="shared" si="2"/>
        <v>210000</v>
      </c>
      <c r="F36" s="38">
        <f t="shared" si="3"/>
        <v>21000</v>
      </c>
      <c r="G36" s="36">
        <v>7243</v>
      </c>
      <c r="H36" s="36">
        <v>7264</v>
      </c>
      <c r="I36" s="39">
        <f t="shared" si="1"/>
        <v>21</v>
      </c>
      <c r="J36" s="40">
        <f t="shared" si="4"/>
        <v>21</v>
      </c>
      <c r="K36" s="41">
        <f t="shared" si="5"/>
        <v>0</v>
      </c>
      <c r="L36" s="42">
        <f t="shared" si="6"/>
        <v>126000</v>
      </c>
      <c r="M36" s="42">
        <f t="shared" si="7"/>
        <v>357000</v>
      </c>
      <c r="N36" s="42">
        <v>2100</v>
      </c>
      <c r="O36" s="42">
        <v>4</v>
      </c>
      <c r="P36" s="42">
        <v>65000</v>
      </c>
      <c r="Q36" s="43"/>
    </row>
    <row r="37" spans="1:17" ht="19.5" customHeight="1">
      <c r="A37" s="35" t="s">
        <v>53</v>
      </c>
      <c r="B37" s="36">
        <v>31718</v>
      </c>
      <c r="C37" s="36">
        <v>31857</v>
      </c>
      <c r="D37" s="37">
        <f t="shared" si="0"/>
        <v>139</v>
      </c>
      <c r="E37" s="38">
        <f t="shared" si="2"/>
        <v>195000</v>
      </c>
      <c r="F37" s="38">
        <f t="shared" si="3"/>
        <v>20000</v>
      </c>
      <c r="G37" s="36">
        <v>1403</v>
      </c>
      <c r="H37" s="36">
        <v>1426</v>
      </c>
      <c r="I37" s="39">
        <f t="shared" si="1"/>
        <v>23</v>
      </c>
      <c r="J37" s="40">
        <f t="shared" si="4"/>
        <v>23</v>
      </c>
      <c r="K37" s="41">
        <f t="shared" si="5"/>
        <v>0</v>
      </c>
      <c r="L37" s="42">
        <f t="shared" si="6"/>
        <v>138000</v>
      </c>
      <c r="M37" s="42">
        <f t="shared" si="7"/>
        <v>353000</v>
      </c>
      <c r="N37" s="42">
        <v>2100</v>
      </c>
      <c r="O37" s="42">
        <v>53</v>
      </c>
      <c r="P37" s="42">
        <v>30000</v>
      </c>
      <c r="Q37" s="43"/>
    </row>
    <row r="38" spans="1:17" s="58" customFormat="1" ht="19.5" customHeight="1">
      <c r="A38" s="56" t="s">
        <v>54</v>
      </c>
      <c r="B38" s="36">
        <v>6610</v>
      </c>
      <c r="C38" s="36">
        <v>6730</v>
      </c>
      <c r="D38" s="37">
        <f t="shared" si="0"/>
        <v>120</v>
      </c>
      <c r="E38" s="38">
        <f t="shared" si="2"/>
        <v>167000</v>
      </c>
      <c r="F38" s="38">
        <f t="shared" si="3"/>
        <v>17000</v>
      </c>
      <c r="G38" s="36">
        <v>3950</v>
      </c>
      <c r="H38" s="36">
        <v>3979</v>
      </c>
      <c r="I38" s="39">
        <f t="shared" si="1"/>
        <v>29</v>
      </c>
      <c r="J38" s="40">
        <f t="shared" si="4"/>
        <v>29</v>
      </c>
      <c r="K38" s="41">
        <f t="shared" si="5"/>
        <v>0</v>
      </c>
      <c r="L38" s="42">
        <f t="shared" si="6"/>
        <v>174000</v>
      </c>
      <c r="M38" s="42">
        <f t="shared" si="7"/>
        <v>358000</v>
      </c>
      <c r="N38" s="42">
        <v>2100</v>
      </c>
      <c r="O38" s="50">
        <v>11</v>
      </c>
      <c r="P38" s="50">
        <v>25000</v>
      </c>
      <c r="Q38" s="57"/>
    </row>
    <row r="39" spans="1:17" ht="19.5" customHeight="1">
      <c r="A39" s="35" t="s">
        <v>55</v>
      </c>
      <c r="B39" s="36">
        <v>8</v>
      </c>
      <c r="C39" s="36">
        <v>151</v>
      </c>
      <c r="D39" s="37">
        <f t="shared" si="0"/>
        <v>143</v>
      </c>
      <c r="E39" s="38">
        <f t="shared" si="2"/>
        <v>200000</v>
      </c>
      <c r="F39" s="38">
        <f t="shared" si="3"/>
        <v>20000</v>
      </c>
      <c r="G39" s="36">
        <v>4469</v>
      </c>
      <c r="H39" s="36">
        <v>4505</v>
      </c>
      <c r="I39" s="39">
        <f t="shared" si="1"/>
        <v>36</v>
      </c>
      <c r="J39" s="40">
        <f t="shared" si="4"/>
        <v>32</v>
      </c>
      <c r="K39" s="41">
        <f t="shared" si="5"/>
        <v>4</v>
      </c>
      <c r="L39" s="42">
        <f t="shared" si="6"/>
        <v>244000</v>
      </c>
      <c r="M39" s="42">
        <f t="shared" si="7"/>
        <v>464000</v>
      </c>
      <c r="N39" s="42">
        <v>2100</v>
      </c>
      <c r="O39" s="42">
        <v>27</v>
      </c>
      <c r="P39" s="42"/>
      <c r="Q39" s="43"/>
    </row>
    <row r="40" spans="1:17" s="60" customFormat="1" ht="19.5" customHeight="1">
      <c r="A40" s="56" t="s">
        <v>56</v>
      </c>
      <c r="B40" s="36">
        <v>29811</v>
      </c>
      <c r="C40" s="36">
        <v>29922</v>
      </c>
      <c r="D40" s="37">
        <f t="shared" si="0"/>
        <v>111</v>
      </c>
      <c r="E40" s="38">
        <f t="shared" si="2"/>
        <v>155000</v>
      </c>
      <c r="F40" s="38">
        <f t="shared" si="3"/>
        <v>16000</v>
      </c>
      <c r="G40" s="36">
        <v>5266</v>
      </c>
      <c r="H40" s="36">
        <v>5295</v>
      </c>
      <c r="I40" s="39">
        <f t="shared" si="1"/>
        <v>29</v>
      </c>
      <c r="J40" s="40">
        <f t="shared" si="4"/>
        <v>29</v>
      </c>
      <c r="K40" s="41">
        <f t="shared" si="5"/>
        <v>0</v>
      </c>
      <c r="L40" s="42">
        <f t="shared" si="6"/>
        <v>174000</v>
      </c>
      <c r="M40" s="42">
        <f t="shared" si="7"/>
        <v>345000</v>
      </c>
      <c r="N40" s="42">
        <v>2100</v>
      </c>
      <c r="O40" s="42">
        <v>8</v>
      </c>
      <c r="P40" s="42">
        <v>30000</v>
      </c>
      <c r="Q40" s="59"/>
    </row>
    <row r="41" spans="1:17" ht="19.5" customHeight="1">
      <c r="A41" s="35" t="s">
        <v>57</v>
      </c>
      <c r="B41" s="36">
        <v>28802</v>
      </c>
      <c r="C41" s="36">
        <v>28944</v>
      </c>
      <c r="D41" s="37">
        <f t="shared" si="0"/>
        <v>142</v>
      </c>
      <c r="E41" s="38">
        <f t="shared" si="2"/>
        <v>199000</v>
      </c>
      <c r="F41" s="38">
        <f t="shared" si="3"/>
        <v>20000</v>
      </c>
      <c r="G41" s="36">
        <v>1451</v>
      </c>
      <c r="H41" s="36">
        <v>1485</v>
      </c>
      <c r="I41" s="39">
        <f t="shared" si="1"/>
        <v>34</v>
      </c>
      <c r="J41" s="40">
        <f t="shared" si="4"/>
        <v>32</v>
      </c>
      <c r="K41" s="41">
        <f t="shared" si="5"/>
        <v>2</v>
      </c>
      <c r="L41" s="42">
        <f t="shared" si="6"/>
        <v>218000</v>
      </c>
      <c r="M41" s="42">
        <f t="shared" si="7"/>
        <v>437000</v>
      </c>
      <c r="N41" s="42">
        <v>2100</v>
      </c>
      <c r="O41" s="42">
        <v>8</v>
      </c>
      <c r="P41" s="42">
        <v>35000</v>
      </c>
      <c r="Q41" s="43"/>
    </row>
    <row r="42" spans="1:17" ht="19.5" customHeight="1">
      <c r="A42" s="35" t="s">
        <v>58</v>
      </c>
      <c r="B42" s="36">
        <v>28438</v>
      </c>
      <c r="C42" s="36">
        <v>28557</v>
      </c>
      <c r="D42" s="37">
        <f t="shared" si="0"/>
        <v>119</v>
      </c>
      <c r="E42" s="38">
        <f t="shared" si="2"/>
        <v>166000</v>
      </c>
      <c r="F42" s="38">
        <f t="shared" si="3"/>
        <v>17000</v>
      </c>
      <c r="G42" s="36">
        <v>743</v>
      </c>
      <c r="H42" s="36">
        <v>767</v>
      </c>
      <c r="I42" s="39">
        <f t="shared" si="1"/>
        <v>24</v>
      </c>
      <c r="J42" s="40">
        <f t="shared" si="4"/>
        <v>24</v>
      </c>
      <c r="K42" s="41">
        <f t="shared" si="5"/>
        <v>0</v>
      </c>
      <c r="L42" s="42">
        <f t="shared" si="6"/>
        <v>144000</v>
      </c>
      <c r="M42" s="42">
        <f t="shared" si="7"/>
        <v>327000</v>
      </c>
      <c r="N42" s="42">
        <v>2100</v>
      </c>
      <c r="O42" s="42">
        <v>29</v>
      </c>
      <c r="P42" s="42"/>
      <c r="Q42" s="43"/>
    </row>
    <row r="43" spans="1:17" ht="19.5" customHeight="1">
      <c r="A43" s="35" t="s">
        <v>59</v>
      </c>
      <c r="B43" s="36">
        <v>33767</v>
      </c>
      <c r="C43" s="36">
        <v>33869</v>
      </c>
      <c r="D43" s="37">
        <f t="shared" si="0"/>
        <v>102</v>
      </c>
      <c r="E43" s="38">
        <f t="shared" si="2"/>
        <v>142000</v>
      </c>
      <c r="F43" s="38">
        <f t="shared" si="3"/>
        <v>14000</v>
      </c>
      <c r="G43" s="36">
        <v>1840</v>
      </c>
      <c r="H43" s="36">
        <v>1868</v>
      </c>
      <c r="I43" s="39">
        <f t="shared" si="1"/>
        <v>28</v>
      </c>
      <c r="J43" s="40">
        <f t="shared" si="4"/>
        <v>28</v>
      </c>
      <c r="K43" s="41">
        <f t="shared" si="5"/>
        <v>0</v>
      </c>
      <c r="L43" s="42">
        <f t="shared" si="6"/>
        <v>168000</v>
      </c>
      <c r="M43" s="42">
        <f t="shared" si="7"/>
        <v>324000</v>
      </c>
      <c r="N43" s="42">
        <v>2100</v>
      </c>
      <c r="O43" s="42">
        <v>22</v>
      </c>
      <c r="P43" s="42"/>
      <c r="Q43" s="43"/>
    </row>
    <row r="44" spans="1:17" ht="19.5" customHeight="1">
      <c r="A44" s="35" t="s">
        <v>60</v>
      </c>
      <c r="B44" s="36">
        <v>29400</v>
      </c>
      <c r="C44" s="36">
        <v>29476</v>
      </c>
      <c r="D44" s="37">
        <f t="shared" si="0"/>
        <v>76</v>
      </c>
      <c r="E44" s="38">
        <f t="shared" si="2"/>
        <v>105000</v>
      </c>
      <c r="F44" s="38">
        <f t="shared" si="3"/>
        <v>11000</v>
      </c>
      <c r="G44" s="36">
        <v>1351</v>
      </c>
      <c r="H44" s="36">
        <v>1372</v>
      </c>
      <c r="I44" s="39">
        <f t="shared" si="1"/>
        <v>21</v>
      </c>
      <c r="J44" s="40">
        <f t="shared" si="4"/>
        <v>21</v>
      </c>
      <c r="K44" s="41">
        <f t="shared" si="5"/>
        <v>0</v>
      </c>
      <c r="L44" s="42">
        <f t="shared" si="6"/>
        <v>126000</v>
      </c>
      <c r="M44" s="42">
        <f t="shared" si="7"/>
        <v>242000</v>
      </c>
      <c r="N44" s="42">
        <v>2100</v>
      </c>
      <c r="O44" s="42">
        <v>15</v>
      </c>
      <c r="P44" s="42"/>
      <c r="Q44" s="43"/>
    </row>
    <row r="45" spans="1:17" ht="19.5" customHeight="1">
      <c r="A45" s="35" t="s">
        <v>61</v>
      </c>
      <c r="B45" s="36">
        <v>30466</v>
      </c>
      <c r="C45" s="36">
        <v>30537</v>
      </c>
      <c r="D45" s="37">
        <f t="shared" si="0"/>
        <v>71</v>
      </c>
      <c r="E45" s="38">
        <f t="shared" si="2"/>
        <v>99000</v>
      </c>
      <c r="F45" s="38">
        <f t="shared" si="3"/>
        <v>10000</v>
      </c>
      <c r="G45" s="36">
        <v>1202</v>
      </c>
      <c r="H45" s="36">
        <v>1223</v>
      </c>
      <c r="I45" s="39">
        <f t="shared" si="1"/>
        <v>21</v>
      </c>
      <c r="J45" s="40">
        <f t="shared" si="4"/>
        <v>21</v>
      </c>
      <c r="K45" s="41">
        <f t="shared" si="5"/>
        <v>0</v>
      </c>
      <c r="L45" s="42">
        <f t="shared" si="6"/>
        <v>126000</v>
      </c>
      <c r="M45" s="42">
        <f t="shared" si="7"/>
        <v>235000</v>
      </c>
      <c r="N45" s="42">
        <v>2100</v>
      </c>
      <c r="O45" s="42">
        <v>8</v>
      </c>
      <c r="P45" s="42">
        <v>10000</v>
      </c>
      <c r="Q45" s="43"/>
    </row>
    <row r="46" spans="1:17" s="49" customFormat="1" ht="19.5" customHeight="1">
      <c r="A46" s="46" t="s">
        <v>62</v>
      </c>
      <c r="B46" s="36">
        <v>32441</v>
      </c>
      <c r="C46" s="36">
        <v>32527</v>
      </c>
      <c r="D46" s="37">
        <f t="shared" si="0"/>
        <v>86</v>
      </c>
      <c r="E46" s="38">
        <f t="shared" si="2"/>
        <v>119000</v>
      </c>
      <c r="F46" s="38">
        <f t="shared" si="3"/>
        <v>12000</v>
      </c>
      <c r="G46" s="36">
        <v>1219</v>
      </c>
      <c r="H46" s="36">
        <v>1239</v>
      </c>
      <c r="I46" s="39">
        <f t="shared" si="1"/>
        <v>20</v>
      </c>
      <c r="J46" s="40">
        <f t="shared" si="4"/>
        <v>20</v>
      </c>
      <c r="K46" s="41">
        <f t="shared" si="5"/>
        <v>0</v>
      </c>
      <c r="L46" s="42">
        <f t="shared" si="6"/>
        <v>120000</v>
      </c>
      <c r="M46" s="42">
        <f t="shared" si="7"/>
        <v>251000</v>
      </c>
      <c r="N46" s="42">
        <v>2100</v>
      </c>
      <c r="O46" s="47">
        <v>12</v>
      </c>
      <c r="P46" s="42">
        <v>10000</v>
      </c>
      <c r="Q46" s="48"/>
    </row>
    <row r="47" spans="1:17" ht="19.5" customHeight="1">
      <c r="A47" s="35" t="s">
        <v>63</v>
      </c>
      <c r="B47" s="36">
        <v>32632</v>
      </c>
      <c r="C47" s="36">
        <v>32761</v>
      </c>
      <c r="D47" s="37">
        <f t="shared" si="0"/>
        <v>129</v>
      </c>
      <c r="E47" s="38">
        <f t="shared" si="2"/>
        <v>180000</v>
      </c>
      <c r="F47" s="38">
        <f t="shared" si="3"/>
        <v>18000</v>
      </c>
      <c r="G47" s="36">
        <v>6078</v>
      </c>
      <c r="H47" s="36">
        <v>6092</v>
      </c>
      <c r="I47" s="39">
        <f t="shared" si="1"/>
        <v>14</v>
      </c>
      <c r="J47" s="40">
        <f t="shared" si="4"/>
        <v>14</v>
      </c>
      <c r="K47" s="41">
        <f t="shared" si="5"/>
        <v>0</v>
      </c>
      <c r="L47" s="42">
        <f t="shared" si="6"/>
        <v>84000</v>
      </c>
      <c r="M47" s="42">
        <f t="shared" si="7"/>
        <v>282000</v>
      </c>
      <c r="N47" s="42">
        <v>2100</v>
      </c>
      <c r="O47" s="42">
        <v>8</v>
      </c>
      <c r="P47" s="42">
        <v>15000</v>
      </c>
      <c r="Q47" s="43"/>
    </row>
    <row r="48" spans="1:17" ht="19.5" customHeight="1">
      <c r="A48" s="35" t="s">
        <v>64</v>
      </c>
      <c r="B48" s="36">
        <v>29618</v>
      </c>
      <c r="C48" s="36">
        <v>29698</v>
      </c>
      <c r="D48" s="37">
        <f t="shared" si="0"/>
        <v>80</v>
      </c>
      <c r="E48" s="38">
        <f t="shared" si="2"/>
        <v>111000</v>
      </c>
      <c r="F48" s="38">
        <f t="shared" si="3"/>
        <v>11000</v>
      </c>
      <c r="G48" s="36">
        <v>3205</v>
      </c>
      <c r="H48" s="36">
        <v>3225</v>
      </c>
      <c r="I48" s="39">
        <f t="shared" si="1"/>
        <v>20</v>
      </c>
      <c r="J48" s="40">
        <f t="shared" si="4"/>
        <v>20</v>
      </c>
      <c r="K48" s="41">
        <f t="shared" si="5"/>
        <v>0</v>
      </c>
      <c r="L48" s="42">
        <f t="shared" si="6"/>
        <v>120000</v>
      </c>
      <c r="M48" s="42">
        <f t="shared" si="7"/>
        <v>242000</v>
      </c>
      <c r="N48" s="42">
        <v>2100</v>
      </c>
      <c r="O48" s="42">
        <v>3</v>
      </c>
      <c r="P48" s="42">
        <v>20000</v>
      </c>
      <c r="Q48" s="43"/>
    </row>
    <row r="49" spans="1:17" s="60" customFormat="1" ht="19.5" customHeight="1">
      <c r="A49" s="56" t="s">
        <v>65</v>
      </c>
      <c r="B49" s="36">
        <v>373</v>
      </c>
      <c r="C49" s="36">
        <v>483</v>
      </c>
      <c r="D49" s="37">
        <f t="shared" si="0"/>
        <v>110</v>
      </c>
      <c r="E49" s="38">
        <f t="shared" si="2"/>
        <v>153000</v>
      </c>
      <c r="F49" s="38">
        <f t="shared" si="3"/>
        <v>15000</v>
      </c>
      <c r="G49" s="36">
        <v>70</v>
      </c>
      <c r="H49" s="36">
        <v>101</v>
      </c>
      <c r="I49" s="39">
        <f t="shared" si="1"/>
        <v>31</v>
      </c>
      <c r="J49" s="40">
        <f t="shared" si="4"/>
        <v>31</v>
      </c>
      <c r="K49" s="41">
        <f t="shared" si="5"/>
        <v>0</v>
      </c>
      <c r="L49" s="42">
        <f t="shared" si="6"/>
        <v>186000</v>
      </c>
      <c r="M49" s="42">
        <f t="shared" si="7"/>
        <v>354000</v>
      </c>
      <c r="N49" s="42">
        <v>2100</v>
      </c>
      <c r="O49" s="42">
        <v>0</v>
      </c>
      <c r="P49" s="42">
        <v>40000</v>
      </c>
      <c r="Q49" s="59"/>
    </row>
    <row r="50" spans="1:17" ht="19.5" customHeight="1">
      <c r="A50" s="35" t="s">
        <v>66</v>
      </c>
      <c r="B50" s="36">
        <v>27291</v>
      </c>
      <c r="C50" s="36">
        <v>27406</v>
      </c>
      <c r="D50" s="37">
        <f t="shared" si="0"/>
        <v>115</v>
      </c>
      <c r="E50" s="38">
        <f t="shared" si="2"/>
        <v>160000</v>
      </c>
      <c r="F50" s="38">
        <f t="shared" si="3"/>
        <v>16000</v>
      </c>
      <c r="G50" s="36">
        <v>6182</v>
      </c>
      <c r="H50" s="36">
        <v>6213</v>
      </c>
      <c r="I50" s="39">
        <f t="shared" si="1"/>
        <v>31</v>
      </c>
      <c r="J50" s="40">
        <f t="shared" si="4"/>
        <v>31</v>
      </c>
      <c r="K50" s="41">
        <f t="shared" si="5"/>
        <v>0</v>
      </c>
      <c r="L50" s="42">
        <f t="shared" si="6"/>
        <v>186000</v>
      </c>
      <c r="M50" s="42">
        <f t="shared" si="7"/>
        <v>362000</v>
      </c>
      <c r="N50" s="42">
        <v>2100</v>
      </c>
      <c r="O50" s="42">
        <v>16</v>
      </c>
      <c r="P50" s="42">
        <v>15000</v>
      </c>
      <c r="Q50" s="43"/>
    </row>
    <row r="51" spans="1:17" ht="19.5" customHeight="1">
      <c r="A51" s="35" t="s">
        <v>67</v>
      </c>
      <c r="B51" s="36">
        <v>7277</v>
      </c>
      <c r="C51" s="36">
        <v>7419</v>
      </c>
      <c r="D51" s="37">
        <f t="shared" si="0"/>
        <v>142</v>
      </c>
      <c r="E51" s="38">
        <f t="shared" si="2"/>
        <v>199000</v>
      </c>
      <c r="F51" s="38">
        <f t="shared" si="3"/>
        <v>20000</v>
      </c>
      <c r="G51" s="36">
        <v>6847</v>
      </c>
      <c r="H51" s="36">
        <v>6873</v>
      </c>
      <c r="I51" s="39">
        <f t="shared" si="1"/>
        <v>26</v>
      </c>
      <c r="J51" s="40">
        <f t="shared" si="4"/>
        <v>26</v>
      </c>
      <c r="K51" s="41">
        <f t="shared" si="5"/>
        <v>0</v>
      </c>
      <c r="L51" s="42">
        <f t="shared" si="6"/>
        <v>156000</v>
      </c>
      <c r="M51" s="42">
        <f t="shared" si="7"/>
        <v>375000</v>
      </c>
      <c r="N51" s="42">
        <v>2100</v>
      </c>
      <c r="O51" s="42">
        <v>36</v>
      </c>
      <c r="P51" s="42"/>
      <c r="Q51" s="43"/>
    </row>
    <row r="52" spans="1:17" ht="19.5" customHeight="1">
      <c r="A52" s="35" t="s">
        <v>68</v>
      </c>
      <c r="B52" s="36">
        <v>26854</v>
      </c>
      <c r="C52" s="36">
        <v>26944</v>
      </c>
      <c r="D52" s="37">
        <f t="shared" si="0"/>
        <v>90</v>
      </c>
      <c r="E52" s="38">
        <f t="shared" si="2"/>
        <v>125000</v>
      </c>
      <c r="F52" s="38">
        <f t="shared" si="3"/>
        <v>13000</v>
      </c>
      <c r="G52" s="36">
        <v>2303</v>
      </c>
      <c r="H52" s="36">
        <v>2372</v>
      </c>
      <c r="I52" s="39">
        <f t="shared" si="1"/>
        <v>69</v>
      </c>
      <c r="J52" s="40">
        <f t="shared" si="4"/>
        <v>32</v>
      </c>
      <c r="K52" s="41">
        <f t="shared" si="5"/>
        <v>37</v>
      </c>
      <c r="L52" s="42">
        <f t="shared" si="6"/>
        <v>673000</v>
      </c>
      <c r="M52" s="42">
        <f t="shared" si="7"/>
        <v>811000</v>
      </c>
      <c r="N52" s="42">
        <v>2100</v>
      </c>
      <c r="O52" s="42">
        <v>27</v>
      </c>
      <c r="P52" s="42">
        <v>45000</v>
      </c>
      <c r="Q52" s="43"/>
    </row>
    <row r="53" spans="1:17" ht="19.5" customHeight="1">
      <c r="A53" s="35" t="s">
        <v>69</v>
      </c>
      <c r="B53" s="36">
        <v>28073</v>
      </c>
      <c r="C53" s="36">
        <v>28183</v>
      </c>
      <c r="D53" s="37">
        <f t="shared" si="0"/>
        <v>110</v>
      </c>
      <c r="E53" s="38">
        <f t="shared" si="2"/>
        <v>153000</v>
      </c>
      <c r="F53" s="38">
        <f t="shared" si="3"/>
        <v>15000</v>
      </c>
      <c r="G53" s="36">
        <v>6147</v>
      </c>
      <c r="H53" s="36">
        <v>6167</v>
      </c>
      <c r="I53" s="39">
        <f t="shared" si="1"/>
        <v>20</v>
      </c>
      <c r="J53" s="40">
        <f t="shared" si="4"/>
        <v>20</v>
      </c>
      <c r="K53" s="41">
        <f t="shared" si="5"/>
        <v>0</v>
      </c>
      <c r="L53" s="42">
        <f t="shared" si="6"/>
        <v>120000</v>
      </c>
      <c r="M53" s="42">
        <f t="shared" si="7"/>
        <v>288000</v>
      </c>
      <c r="N53" s="42">
        <v>2100</v>
      </c>
      <c r="O53" s="42">
        <v>6</v>
      </c>
      <c r="P53" s="42">
        <v>20000</v>
      </c>
      <c r="Q53" s="43"/>
    </row>
    <row r="54" spans="1:17" s="60" customFormat="1" ht="19.5" customHeight="1">
      <c r="A54" s="56" t="s">
        <v>70</v>
      </c>
      <c r="B54" s="36">
        <v>26949</v>
      </c>
      <c r="C54" s="36">
        <v>27094</v>
      </c>
      <c r="D54" s="37">
        <f t="shared" si="0"/>
        <v>145</v>
      </c>
      <c r="E54" s="38">
        <f t="shared" si="2"/>
        <v>203000</v>
      </c>
      <c r="F54" s="38">
        <f t="shared" si="3"/>
        <v>20000</v>
      </c>
      <c r="G54" s="36">
        <v>6561</v>
      </c>
      <c r="H54" s="36">
        <v>6589</v>
      </c>
      <c r="I54" s="39">
        <f t="shared" si="1"/>
        <v>28</v>
      </c>
      <c r="J54" s="40">
        <f t="shared" si="4"/>
        <v>28</v>
      </c>
      <c r="K54" s="41">
        <f t="shared" si="5"/>
        <v>0</v>
      </c>
      <c r="L54" s="42">
        <f t="shared" si="6"/>
        <v>168000</v>
      </c>
      <c r="M54" s="42">
        <f t="shared" si="7"/>
        <v>391000</v>
      </c>
      <c r="N54" s="42">
        <v>2100</v>
      </c>
      <c r="O54" s="42">
        <v>29</v>
      </c>
      <c r="P54" s="42">
        <v>25000</v>
      </c>
      <c r="Q54" s="59"/>
    </row>
    <row r="55" spans="1:17" ht="19.5" customHeight="1">
      <c r="A55" s="35" t="s">
        <v>71</v>
      </c>
      <c r="B55" s="36">
        <v>30713</v>
      </c>
      <c r="C55" s="36">
        <v>30901</v>
      </c>
      <c r="D55" s="37">
        <f t="shared" si="0"/>
        <v>188</v>
      </c>
      <c r="E55" s="38">
        <f t="shared" si="2"/>
        <v>265000</v>
      </c>
      <c r="F55" s="38">
        <f t="shared" si="3"/>
        <v>27000</v>
      </c>
      <c r="G55" s="36">
        <v>1589</v>
      </c>
      <c r="H55" s="36">
        <v>1611</v>
      </c>
      <c r="I55" s="39">
        <f t="shared" si="1"/>
        <v>22</v>
      </c>
      <c r="J55" s="40">
        <f t="shared" si="4"/>
        <v>22</v>
      </c>
      <c r="K55" s="41">
        <f t="shared" si="5"/>
        <v>0</v>
      </c>
      <c r="L55" s="42">
        <f t="shared" si="6"/>
        <v>132000</v>
      </c>
      <c r="M55" s="42">
        <f t="shared" si="7"/>
        <v>424000</v>
      </c>
      <c r="N55" s="42">
        <v>2100</v>
      </c>
      <c r="O55" s="42">
        <v>29</v>
      </c>
      <c r="P55" s="42">
        <v>10000</v>
      </c>
      <c r="Q55" s="43"/>
    </row>
    <row r="56" spans="1:17" s="60" customFormat="1" ht="19.5" customHeight="1">
      <c r="A56" s="56" t="s">
        <v>72</v>
      </c>
      <c r="B56" s="36">
        <v>26832</v>
      </c>
      <c r="C56" s="36">
        <v>26993</v>
      </c>
      <c r="D56" s="37">
        <f t="shared" si="0"/>
        <v>161</v>
      </c>
      <c r="E56" s="38">
        <f t="shared" si="2"/>
        <v>226000</v>
      </c>
      <c r="F56" s="38">
        <f t="shared" si="3"/>
        <v>23000</v>
      </c>
      <c r="G56" s="36">
        <v>2656</v>
      </c>
      <c r="H56" s="36">
        <v>2680</v>
      </c>
      <c r="I56" s="39">
        <f t="shared" si="1"/>
        <v>24</v>
      </c>
      <c r="J56" s="40">
        <f t="shared" si="4"/>
        <v>24</v>
      </c>
      <c r="K56" s="41">
        <f t="shared" si="5"/>
        <v>0</v>
      </c>
      <c r="L56" s="42">
        <f t="shared" si="6"/>
        <v>144000</v>
      </c>
      <c r="M56" s="42">
        <f t="shared" si="7"/>
        <v>393000</v>
      </c>
      <c r="N56" s="42">
        <v>2100</v>
      </c>
      <c r="O56" s="42">
        <v>30</v>
      </c>
      <c r="P56" s="42">
        <v>35000</v>
      </c>
      <c r="Q56" s="59"/>
    </row>
    <row r="57" spans="1:17" ht="19.5" customHeight="1">
      <c r="A57" s="35" t="s">
        <v>73</v>
      </c>
      <c r="B57" s="36">
        <v>29960</v>
      </c>
      <c r="C57" s="36">
        <v>30111</v>
      </c>
      <c r="D57" s="37">
        <f t="shared" si="0"/>
        <v>151</v>
      </c>
      <c r="E57" s="38">
        <f t="shared" si="2"/>
        <v>212000</v>
      </c>
      <c r="F57" s="38">
        <f t="shared" si="3"/>
        <v>21000</v>
      </c>
      <c r="G57" s="36">
        <v>2923</v>
      </c>
      <c r="H57" s="36">
        <v>2966</v>
      </c>
      <c r="I57" s="39">
        <f t="shared" si="1"/>
        <v>43</v>
      </c>
      <c r="J57" s="40">
        <f t="shared" si="4"/>
        <v>32</v>
      </c>
      <c r="K57" s="41">
        <f t="shared" si="5"/>
        <v>11</v>
      </c>
      <c r="L57" s="42">
        <f t="shared" si="6"/>
        <v>335000</v>
      </c>
      <c r="M57" s="42">
        <f t="shared" si="7"/>
        <v>568000</v>
      </c>
      <c r="N57" s="42">
        <v>2100</v>
      </c>
      <c r="O57" s="42">
        <v>31</v>
      </c>
      <c r="P57" s="42"/>
      <c r="Q57" s="43"/>
    </row>
    <row r="58" spans="1:17" ht="19.5" customHeight="1">
      <c r="A58" s="35" t="s">
        <v>74</v>
      </c>
      <c r="B58" s="36">
        <v>20355</v>
      </c>
      <c r="C58" s="36">
        <v>20542</v>
      </c>
      <c r="D58" s="37">
        <f t="shared" si="0"/>
        <v>187</v>
      </c>
      <c r="E58" s="38">
        <f t="shared" si="2"/>
        <v>263000</v>
      </c>
      <c r="F58" s="38">
        <f t="shared" si="3"/>
        <v>26000</v>
      </c>
      <c r="G58" s="36">
        <v>1888</v>
      </c>
      <c r="H58" s="36">
        <v>1909</v>
      </c>
      <c r="I58" s="39">
        <f t="shared" si="1"/>
        <v>21</v>
      </c>
      <c r="J58" s="40">
        <f t="shared" si="4"/>
        <v>21</v>
      </c>
      <c r="K58" s="41">
        <f t="shared" si="5"/>
        <v>0</v>
      </c>
      <c r="L58" s="42">
        <f t="shared" si="6"/>
        <v>126000</v>
      </c>
      <c r="M58" s="42">
        <f t="shared" si="7"/>
        <v>415000</v>
      </c>
      <c r="N58" s="42">
        <v>2100</v>
      </c>
      <c r="O58" s="42">
        <v>29</v>
      </c>
      <c r="P58" s="42">
        <v>15000</v>
      </c>
      <c r="Q58" s="43"/>
    </row>
    <row r="59" spans="1:17" ht="19.5" customHeight="1">
      <c r="A59" s="35" t="s">
        <v>75</v>
      </c>
      <c r="B59" s="36">
        <v>5845</v>
      </c>
      <c r="C59" s="36">
        <v>5955</v>
      </c>
      <c r="D59" s="37">
        <f t="shared" si="0"/>
        <v>110</v>
      </c>
      <c r="E59" s="38">
        <f t="shared" si="2"/>
        <v>153000</v>
      </c>
      <c r="F59" s="38">
        <f t="shared" si="3"/>
        <v>15000</v>
      </c>
      <c r="G59" s="36">
        <v>5364</v>
      </c>
      <c r="H59" s="36">
        <v>5382</v>
      </c>
      <c r="I59" s="39">
        <f t="shared" si="1"/>
        <v>18</v>
      </c>
      <c r="J59" s="40">
        <f t="shared" si="4"/>
        <v>18</v>
      </c>
      <c r="K59" s="41">
        <f t="shared" si="5"/>
        <v>0</v>
      </c>
      <c r="L59" s="42">
        <f t="shared" si="6"/>
        <v>108000</v>
      </c>
      <c r="M59" s="42">
        <f t="shared" si="7"/>
        <v>276000</v>
      </c>
      <c r="N59" s="42">
        <v>2100</v>
      </c>
      <c r="O59" s="42">
        <v>5</v>
      </c>
      <c r="P59" s="42">
        <v>10000</v>
      </c>
      <c r="Q59" s="43"/>
    </row>
    <row r="60" spans="1:17" ht="19.5" customHeight="1">
      <c r="A60" s="35" t="s">
        <v>76</v>
      </c>
      <c r="B60" s="36">
        <v>31362</v>
      </c>
      <c r="C60" s="36">
        <v>31434</v>
      </c>
      <c r="D60" s="37">
        <f t="shared" si="0"/>
        <v>72</v>
      </c>
      <c r="E60" s="38">
        <f t="shared" si="2"/>
        <v>100000</v>
      </c>
      <c r="F60" s="38">
        <f t="shared" si="3"/>
        <v>10000</v>
      </c>
      <c r="G60" s="36">
        <v>1620</v>
      </c>
      <c r="H60" s="36">
        <v>1640</v>
      </c>
      <c r="I60" s="39">
        <f t="shared" si="1"/>
        <v>20</v>
      </c>
      <c r="J60" s="40">
        <f t="shared" si="4"/>
        <v>20</v>
      </c>
      <c r="K60" s="41">
        <f t="shared" si="5"/>
        <v>0</v>
      </c>
      <c r="L60" s="42">
        <f t="shared" si="6"/>
        <v>120000</v>
      </c>
      <c r="M60" s="42">
        <f t="shared" si="7"/>
        <v>230000</v>
      </c>
      <c r="N60" s="42">
        <v>2100</v>
      </c>
      <c r="O60" s="42">
        <v>8</v>
      </c>
      <c r="P60" s="42">
        <v>10000</v>
      </c>
      <c r="Q60" s="43"/>
    </row>
    <row r="61" spans="1:17" ht="19.5" customHeight="1">
      <c r="A61" s="35" t="s">
        <v>77</v>
      </c>
      <c r="B61" s="36">
        <v>36703</v>
      </c>
      <c r="C61" s="36">
        <v>36882</v>
      </c>
      <c r="D61" s="37">
        <f t="shared" si="0"/>
        <v>179</v>
      </c>
      <c r="E61" s="38">
        <f t="shared" si="2"/>
        <v>252000</v>
      </c>
      <c r="F61" s="38">
        <f t="shared" si="3"/>
        <v>25000</v>
      </c>
      <c r="G61" s="36">
        <v>5791</v>
      </c>
      <c r="H61" s="36">
        <v>5811</v>
      </c>
      <c r="I61" s="39">
        <f t="shared" si="1"/>
        <v>20</v>
      </c>
      <c r="J61" s="40">
        <f t="shared" si="4"/>
        <v>20</v>
      </c>
      <c r="K61" s="41">
        <f t="shared" si="5"/>
        <v>0</v>
      </c>
      <c r="L61" s="42">
        <f t="shared" si="6"/>
        <v>120000</v>
      </c>
      <c r="M61" s="42">
        <f t="shared" si="7"/>
        <v>397000</v>
      </c>
      <c r="N61" s="42">
        <v>2100</v>
      </c>
      <c r="O61" s="42">
        <v>22</v>
      </c>
      <c r="P61" s="42">
        <v>30000</v>
      </c>
      <c r="Q61" s="43"/>
    </row>
    <row r="62" spans="1:17" s="60" customFormat="1" ht="19.5" customHeight="1">
      <c r="A62" s="56" t="s">
        <v>78</v>
      </c>
      <c r="B62" s="36">
        <v>34595</v>
      </c>
      <c r="C62" s="36">
        <v>34763</v>
      </c>
      <c r="D62" s="37">
        <f t="shared" si="0"/>
        <v>168</v>
      </c>
      <c r="E62" s="38">
        <f t="shared" si="2"/>
        <v>236000</v>
      </c>
      <c r="F62" s="38">
        <f t="shared" si="3"/>
        <v>24000</v>
      </c>
      <c r="G62" s="36">
        <v>649</v>
      </c>
      <c r="H62" s="36">
        <v>674</v>
      </c>
      <c r="I62" s="39">
        <f t="shared" si="1"/>
        <v>25</v>
      </c>
      <c r="J62" s="40">
        <f t="shared" si="4"/>
        <v>25</v>
      </c>
      <c r="K62" s="41">
        <f t="shared" si="5"/>
        <v>0</v>
      </c>
      <c r="L62" s="42">
        <f t="shared" si="6"/>
        <v>150000</v>
      </c>
      <c r="M62" s="42">
        <f t="shared" si="7"/>
        <v>410000</v>
      </c>
      <c r="N62" s="42">
        <v>2100</v>
      </c>
      <c r="O62" s="42">
        <v>37</v>
      </c>
      <c r="P62" s="42">
        <v>40000</v>
      </c>
      <c r="Q62" s="59"/>
    </row>
    <row r="63" spans="1:17" s="60" customFormat="1" ht="19.5" customHeight="1">
      <c r="A63" s="56" t="s">
        <v>79</v>
      </c>
      <c r="B63" s="36">
        <v>26257</v>
      </c>
      <c r="C63" s="36">
        <v>26378</v>
      </c>
      <c r="D63" s="37">
        <f t="shared" si="0"/>
        <v>121</v>
      </c>
      <c r="E63" s="38">
        <f t="shared" si="2"/>
        <v>169000</v>
      </c>
      <c r="F63" s="38">
        <f t="shared" si="3"/>
        <v>17000</v>
      </c>
      <c r="G63" s="36">
        <v>905</v>
      </c>
      <c r="H63" s="36">
        <v>932</v>
      </c>
      <c r="I63" s="39">
        <f t="shared" si="1"/>
        <v>27</v>
      </c>
      <c r="J63" s="40">
        <f t="shared" si="4"/>
        <v>27</v>
      </c>
      <c r="K63" s="41">
        <f t="shared" si="5"/>
        <v>0</v>
      </c>
      <c r="L63" s="42">
        <f t="shared" si="6"/>
        <v>162000</v>
      </c>
      <c r="M63" s="42">
        <f t="shared" si="7"/>
        <v>348000</v>
      </c>
      <c r="N63" s="42">
        <v>2100</v>
      </c>
      <c r="O63" s="42">
        <v>40</v>
      </c>
      <c r="P63" s="42">
        <v>10000</v>
      </c>
      <c r="Q63" s="59"/>
    </row>
    <row r="64" spans="1:17" ht="19.5" customHeight="1">
      <c r="A64" s="35" t="s">
        <v>80</v>
      </c>
      <c r="B64" s="36">
        <v>28766</v>
      </c>
      <c r="C64" s="36">
        <v>28858</v>
      </c>
      <c r="D64" s="37">
        <f t="shared" si="0"/>
        <v>92</v>
      </c>
      <c r="E64" s="38">
        <f t="shared" si="2"/>
        <v>128000</v>
      </c>
      <c r="F64" s="38">
        <f t="shared" si="3"/>
        <v>13000</v>
      </c>
      <c r="G64" s="36">
        <v>1470</v>
      </c>
      <c r="H64" s="36">
        <v>1489</v>
      </c>
      <c r="I64" s="39">
        <f t="shared" si="1"/>
        <v>19</v>
      </c>
      <c r="J64" s="40">
        <f t="shared" si="4"/>
        <v>19</v>
      </c>
      <c r="K64" s="41">
        <f t="shared" si="5"/>
        <v>0</v>
      </c>
      <c r="L64" s="42">
        <f t="shared" si="6"/>
        <v>114000</v>
      </c>
      <c r="M64" s="42">
        <f t="shared" si="7"/>
        <v>255000</v>
      </c>
      <c r="N64" s="42">
        <v>2100</v>
      </c>
      <c r="O64" s="42">
        <v>65</v>
      </c>
      <c r="P64" s="42">
        <v>45000</v>
      </c>
      <c r="Q64" s="43"/>
    </row>
    <row r="65" spans="1:18" s="49" customFormat="1" ht="19.5" customHeight="1">
      <c r="A65" s="46" t="s">
        <v>81</v>
      </c>
      <c r="B65" s="36">
        <v>30544</v>
      </c>
      <c r="C65" s="36">
        <v>30702</v>
      </c>
      <c r="D65" s="37">
        <f t="shared" si="0"/>
        <v>158</v>
      </c>
      <c r="E65" s="38">
        <f t="shared" si="2"/>
        <v>222000</v>
      </c>
      <c r="F65" s="38">
        <f t="shared" si="3"/>
        <v>22000</v>
      </c>
      <c r="G65" s="36">
        <v>1468</v>
      </c>
      <c r="H65" s="36">
        <v>1520</v>
      </c>
      <c r="I65" s="39">
        <f t="shared" si="1"/>
        <v>52</v>
      </c>
      <c r="J65" s="40">
        <f t="shared" si="4"/>
        <v>32</v>
      </c>
      <c r="K65" s="41">
        <f t="shared" si="5"/>
        <v>20</v>
      </c>
      <c r="L65" s="42">
        <f t="shared" si="6"/>
        <v>452000</v>
      </c>
      <c r="M65" s="42">
        <f t="shared" si="7"/>
        <v>696000</v>
      </c>
      <c r="N65" s="42">
        <v>2100</v>
      </c>
      <c r="O65" s="47">
        <v>54</v>
      </c>
      <c r="P65" s="42">
        <v>15000</v>
      </c>
      <c r="Q65" s="48"/>
    </row>
    <row r="66" spans="1:18" ht="19.5" customHeight="1">
      <c r="A66" s="35" t="s">
        <v>82</v>
      </c>
      <c r="B66" s="36">
        <v>31860</v>
      </c>
      <c r="C66" s="36">
        <v>32056</v>
      </c>
      <c r="D66" s="37">
        <f t="shared" si="0"/>
        <v>196</v>
      </c>
      <c r="E66" s="38">
        <f t="shared" si="2"/>
        <v>276000</v>
      </c>
      <c r="F66" s="38">
        <f t="shared" si="3"/>
        <v>28000</v>
      </c>
      <c r="G66" s="36">
        <v>733</v>
      </c>
      <c r="H66" s="36">
        <v>756</v>
      </c>
      <c r="I66" s="39">
        <f t="shared" si="1"/>
        <v>23</v>
      </c>
      <c r="J66" s="40">
        <f t="shared" si="4"/>
        <v>23</v>
      </c>
      <c r="K66" s="41">
        <f t="shared" si="5"/>
        <v>0</v>
      </c>
      <c r="L66" s="42">
        <f t="shared" si="6"/>
        <v>138000</v>
      </c>
      <c r="M66" s="42">
        <f t="shared" si="7"/>
        <v>442000</v>
      </c>
      <c r="N66" s="42">
        <v>2100</v>
      </c>
      <c r="O66" s="42">
        <v>0</v>
      </c>
      <c r="P66" s="42"/>
      <c r="Q66" s="43"/>
    </row>
    <row r="67" spans="1:18" ht="19.5" customHeight="1">
      <c r="A67" s="35" t="s">
        <v>83</v>
      </c>
      <c r="B67" s="36">
        <v>31671</v>
      </c>
      <c r="C67" s="36">
        <v>31768</v>
      </c>
      <c r="D67" s="37">
        <f t="shared" si="0"/>
        <v>97</v>
      </c>
      <c r="E67" s="38">
        <f t="shared" si="2"/>
        <v>135000</v>
      </c>
      <c r="F67" s="38">
        <f t="shared" si="3"/>
        <v>14000</v>
      </c>
      <c r="G67" s="36">
        <v>1857</v>
      </c>
      <c r="H67" s="36">
        <v>1874</v>
      </c>
      <c r="I67" s="39">
        <f t="shared" si="1"/>
        <v>17</v>
      </c>
      <c r="J67" s="40">
        <f t="shared" si="4"/>
        <v>17</v>
      </c>
      <c r="K67" s="41">
        <f t="shared" si="5"/>
        <v>0</v>
      </c>
      <c r="L67" s="42">
        <f t="shared" si="6"/>
        <v>102000</v>
      </c>
      <c r="M67" s="42">
        <f t="shared" si="7"/>
        <v>251000</v>
      </c>
      <c r="N67" s="42">
        <v>2100</v>
      </c>
      <c r="O67" s="42">
        <v>16</v>
      </c>
      <c r="P67" s="42">
        <v>40000</v>
      </c>
      <c r="Q67" s="43"/>
    </row>
    <row r="68" spans="1:18" ht="19.5" customHeight="1">
      <c r="A68" s="35" t="s">
        <v>84</v>
      </c>
      <c r="B68" s="36">
        <v>11019</v>
      </c>
      <c r="C68" s="36">
        <v>11236</v>
      </c>
      <c r="D68" s="37">
        <f t="shared" si="0"/>
        <v>217</v>
      </c>
      <c r="E68" s="38">
        <f t="shared" si="2"/>
        <v>310000</v>
      </c>
      <c r="F68" s="38">
        <f t="shared" si="3"/>
        <v>31000</v>
      </c>
      <c r="G68" s="36">
        <v>4455</v>
      </c>
      <c r="H68" s="36">
        <v>4473</v>
      </c>
      <c r="I68" s="39">
        <f t="shared" si="1"/>
        <v>18</v>
      </c>
      <c r="J68" s="40">
        <f t="shared" si="4"/>
        <v>18</v>
      </c>
      <c r="K68" s="41">
        <f t="shared" si="5"/>
        <v>0</v>
      </c>
      <c r="L68" s="42">
        <f t="shared" si="6"/>
        <v>108000</v>
      </c>
      <c r="M68" s="42">
        <f t="shared" si="7"/>
        <v>449000</v>
      </c>
      <c r="N68" s="42">
        <v>2100</v>
      </c>
      <c r="O68" s="42">
        <v>18</v>
      </c>
      <c r="P68" s="42">
        <v>45000</v>
      </c>
      <c r="Q68" s="43"/>
    </row>
    <row r="69" spans="1:18" s="49" customFormat="1" ht="19.5" customHeight="1">
      <c r="A69" s="46" t="s">
        <v>85</v>
      </c>
      <c r="B69" s="36">
        <v>29671</v>
      </c>
      <c r="C69" s="36">
        <v>29838</v>
      </c>
      <c r="D69" s="37">
        <f t="shared" si="0"/>
        <v>167</v>
      </c>
      <c r="E69" s="38">
        <f t="shared" si="2"/>
        <v>235000</v>
      </c>
      <c r="F69" s="38">
        <f t="shared" si="3"/>
        <v>24000</v>
      </c>
      <c r="G69" s="36">
        <v>425</v>
      </c>
      <c r="H69" s="36">
        <v>445</v>
      </c>
      <c r="I69" s="39">
        <f t="shared" si="1"/>
        <v>20</v>
      </c>
      <c r="J69" s="40">
        <f t="shared" si="4"/>
        <v>20</v>
      </c>
      <c r="K69" s="41">
        <f t="shared" si="5"/>
        <v>0</v>
      </c>
      <c r="L69" s="42">
        <f t="shared" si="6"/>
        <v>120000</v>
      </c>
      <c r="M69" s="42">
        <f t="shared" si="7"/>
        <v>379000</v>
      </c>
      <c r="N69" s="42">
        <v>2100</v>
      </c>
      <c r="O69" s="47">
        <v>16</v>
      </c>
      <c r="P69" s="42">
        <v>70000</v>
      </c>
      <c r="Q69" s="48"/>
    </row>
    <row r="70" spans="1:18" ht="19.5" customHeight="1">
      <c r="A70" s="35" t="s">
        <v>86</v>
      </c>
      <c r="B70" s="36">
        <v>28666</v>
      </c>
      <c r="C70" s="36">
        <v>28789</v>
      </c>
      <c r="D70" s="37">
        <f t="shared" si="0"/>
        <v>123</v>
      </c>
      <c r="E70" s="38">
        <f t="shared" si="2"/>
        <v>172000</v>
      </c>
      <c r="F70" s="38">
        <f t="shared" si="3"/>
        <v>17000</v>
      </c>
      <c r="G70" s="36">
        <v>3064</v>
      </c>
      <c r="H70" s="36">
        <v>3090</v>
      </c>
      <c r="I70" s="39">
        <f t="shared" si="1"/>
        <v>26</v>
      </c>
      <c r="J70" s="40">
        <f t="shared" si="4"/>
        <v>26</v>
      </c>
      <c r="K70" s="41">
        <f t="shared" si="5"/>
        <v>0</v>
      </c>
      <c r="L70" s="42">
        <f t="shared" si="6"/>
        <v>156000</v>
      </c>
      <c r="M70" s="42">
        <f t="shared" si="7"/>
        <v>345000</v>
      </c>
      <c r="N70" s="42">
        <v>2100</v>
      </c>
      <c r="O70" s="42">
        <v>0</v>
      </c>
      <c r="P70" s="42">
        <v>10000</v>
      </c>
      <c r="Q70" s="43"/>
    </row>
    <row r="71" spans="1:18" ht="19.5" customHeight="1">
      <c r="A71" s="35" t="s">
        <v>87</v>
      </c>
      <c r="B71" s="36">
        <v>25395</v>
      </c>
      <c r="C71" s="36">
        <v>25513</v>
      </c>
      <c r="D71" s="37">
        <f t="shared" si="0"/>
        <v>118</v>
      </c>
      <c r="E71" s="38">
        <f t="shared" si="2"/>
        <v>165000</v>
      </c>
      <c r="F71" s="38">
        <f t="shared" si="3"/>
        <v>17000</v>
      </c>
      <c r="G71" s="36">
        <v>6291</v>
      </c>
      <c r="H71" s="36">
        <v>6328</v>
      </c>
      <c r="I71" s="39">
        <f t="shared" si="1"/>
        <v>37</v>
      </c>
      <c r="J71" s="40">
        <f t="shared" si="4"/>
        <v>32</v>
      </c>
      <c r="K71" s="41">
        <f t="shared" si="5"/>
        <v>5</v>
      </c>
      <c r="L71" s="42">
        <f t="shared" si="6"/>
        <v>257000</v>
      </c>
      <c r="M71" s="42">
        <f t="shared" si="7"/>
        <v>439000</v>
      </c>
      <c r="N71" s="42">
        <v>2100</v>
      </c>
      <c r="O71" s="42">
        <v>0</v>
      </c>
      <c r="P71" s="42">
        <v>25000</v>
      </c>
      <c r="Q71" s="43"/>
    </row>
    <row r="72" spans="1:18" ht="19.5" customHeight="1">
      <c r="A72" s="35" t="s">
        <v>88</v>
      </c>
      <c r="B72" s="36">
        <v>24730</v>
      </c>
      <c r="C72" s="36">
        <v>24958</v>
      </c>
      <c r="D72" s="37">
        <f t="shared" si="0"/>
        <v>228</v>
      </c>
      <c r="E72" s="38">
        <f t="shared" si="2"/>
        <v>329000</v>
      </c>
      <c r="F72" s="38">
        <f t="shared" si="3"/>
        <v>33000</v>
      </c>
      <c r="G72" s="36">
        <v>1502</v>
      </c>
      <c r="H72" s="36">
        <v>1529</v>
      </c>
      <c r="I72" s="39">
        <f t="shared" si="1"/>
        <v>27</v>
      </c>
      <c r="J72" s="40">
        <f t="shared" si="4"/>
        <v>27</v>
      </c>
      <c r="K72" s="41">
        <f t="shared" si="5"/>
        <v>0</v>
      </c>
      <c r="L72" s="42">
        <f t="shared" si="6"/>
        <v>162000</v>
      </c>
      <c r="M72" s="42">
        <f t="shared" si="7"/>
        <v>524000</v>
      </c>
      <c r="N72" s="42">
        <v>2100</v>
      </c>
      <c r="O72" s="42">
        <v>0</v>
      </c>
      <c r="P72" s="42">
        <v>55000</v>
      </c>
      <c r="Q72" s="43"/>
    </row>
    <row r="73" spans="1:18" s="60" customFormat="1" ht="19.5" customHeight="1">
      <c r="A73" s="56" t="s">
        <v>89</v>
      </c>
      <c r="B73" s="36">
        <v>28415</v>
      </c>
      <c r="C73" s="36">
        <v>28577</v>
      </c>
      <c r="D73" s="37">
        <f t="shared" si="0"/>
        <v>162</v>
      </c>
      <c r="E73" s="38">
        <f t="shared" si="2"/>
        <v>228000</v>
      </c>
      <c r="F73" s="38">
        <f t="shared" si="3"/>
        <v>23000</v>
      </c>
      <c r="G73" s="36">
        <v>1463</v>
      </c>
      <c r="H73" s="36">
        <v>1482</v>
      </c>
      <c r="I73" s="39">
        <f t="shared" si="1"/>
        <v>19</v>
      </c>
      <c r="J73" s="40">
        <f t="shared" si="4"/>
        <v>19</v>
      </c>
      <c r="K73" s="41">
        <f t="shared" si="5"/>
        <v>0</v>
      </c>
      <c r="L73" s="42">
        <f t="shared" si="6"/>
        <v>114000</v>
      </c>
      <c r="M73" s="42">
        <f t="shared" si="7"/>
        <v>365000</v>
      </c>
      <c r="N73" s="42">
        <v>2100</v>
      </c>
      <c r="O73" s="42">
        <v>24</v>
      </c>
      <c r="P73" s="42">
        <v>20000</v>
      </c>
      <c r="Q73" s="59"/>
    </row>
    <row r="74" spans="1:18" ht="19.5" customHeight="1">
      <c r="A74" s="35" t="s">
        <v>90</v>
      </c>
      <c r="B74" s="36">
        <v>5213</v>
      </c>
      <c r="C74" s="36">
        <v>5368</v>
      </c>
      <c r="D74" s="37">
        <f t="shared" si="0"/>
        <v>155</v>
      </c>
      <c r="E74" s="38">
        <f t="shared" si="2"/>
        <v>218000</v>
      </c>
      <c r="F74" s="38">
        <f t="shared" si="3"/>
        <v>22000</v>
      </c>
      <c r="G74" s="36">
        <v>6188</v>
      </c>
      <c r="H74" s="36">
        <v>6214</v>
      </c>
      <c r="I74" s="39">
        <f t="shared" si="1"/>
        <v>26</v>
      </c>
      <c r="J74" s="40">
        <f t="shared" si="4"/>
        <v>26</v>
      </c>
      <c r="K74" s="41">
        <f t="shared" si="5"/>
        <v>0</v>
      </c>
      <c r="L74" s="42">
        <f t="shared" si="6"/>
        <v>156000</v>
      </c>
      <c r="M74" s="42">
        <f t="shared" si="7"/>
        <v>396000</v>
      </c>
      <c r="N74" s="42">
        <v>2100</v>
      </c>
      <c r="O74" s="42">
        <v>19</v>
      </c>
      <c r="P74" s="42">
        <v>25000</v>
      </c>
      <c r="Q74" s="43"/>
    </row>
    <row r="75" spans="1:18" s="52" customFormat="1" ht="19.5" customHeight="1">
      <c r="A75" s="35" t="s">
        <v>91</v>
      </c>
      <c r="B75" s="36">
        <v>29354</v>
      </c>
      <c r="C75" s="36">
        <v>29474</v>
      </c>
      <c r="D75" s="37">
        <f t="shared" si="0"/>
        <v>120</v>
      </c>
      <c r="E75" s="38">
        <f t="shared" si="2"/>
        <v>167000</v>
      </c>
      <c r="F75" s="38">
        <f t="shared" si="3"/>
        <v>17000</v>
      </c>
      <c r="G75" s="36">
        <v>510</v>
      </c>
      <c r="H75" s="36">
        <v>532</v>
      </c>
      <c r="I75" s="39">
        <f t="shared" si="1"/>
        <v>22</v>
      </c>
      <c r="J75" s="40">
        <f t="shared" si="4"/>
        <v>22</v>
      </c>
      <c r="K75" s="41">
        <f t="shared" si="5"/>
        <v>0</v>
      </c>
      <c r="L75" s="42">
        <f t="shared" si="6"/>
        <v>132000</v>
      </c>
      <c r="M75" s="42">
        <f t="shared" si="7"/>
        <v>316000</v>
      </c>
      <c r="N75" s="42">
        <v>2100</v>
      </c>
      <c r="O75" s="50">
        <v>61</v>
      </c>
      <c r="P75" s="50">
        <v>20000</v>
      </c>
      <c r="Q75" s="51"/>
    </row>
    <row r="76" spans="1:18" ht="19.5" customHeight="1">
      <c r="A76" s="35" t="s">
        <v>92</v>
      </c>
      <c r="B76" s="36">
        <v>30076</v>
      </c>
      <c r="C76" s="36">
        <v>30349</v>
      </c>
      <c r="D76" s="37">
        <f t="shared" si="0"/>
        <v>273</v>
      </c>
      <c r="E76" s="38">
        <f t="shared" si="2"/>
        <v>403000</v>
      </c>
      <c r="F76" s="38">
        <f t="shared" si="3"/>
        <v>40000</v>
      </c>
      <c r="G76" s="36">
        <v>791</v>
      </c>
      <c r="H76" s="36">
        <v>808</v>
      </c>
      <c r="I76" s="39">
        <f t="shared" si="1"/>
        <v>17</v>
      </c>
      <c r="J76" s="40">
        <f t="shared" si="4"/>
        <v>17</v>
      </c>
      <c r="K76" s="41">
        <f t="shared" si="5"/>
        <v>0</v>
      </c>
      <c r="L76" s="42">
        <f t="shared" si="6"/>
        <v>102000</v>
      </c>
      <c r="M76" s="42">
        <f t="shared" si="7"/>
        <v>545000</v>
      </c>
      <c r="N76" s="42">
        <v>2100</v>
      </c>
      <c r="O76" s="42">
        <v>21</v>
      </c>
      <c r="P76" s="42">
        <v>20000</v>
      </c>
      <c r="Q76" s="43"/>
    </row>
    <row r="77" spans="1:18" ht="19.5" customHeight="1">
      <c r="A77" s="35" t="s">
        <v>93</v>
      </c>
      <c r="B77" s="36">
        <v>29607</v>
      </c>
      <c r="C77" s="36">
        <v>29682</v>
      </c>
      <c r="D77" s="37">
        <f t="shared" si="0"/>
        <v>75</v>
      </c>
      <c r="E77" s="38">
        <f t="shared" si="2"/>
        <v>104000</v>
      </c>
      <c r="F77" s="38">
        <f t="shared" si="3"/>
        <v>10000</v>
      </c>
      <c r="G77" s="36">
        <v>985</v>
      </c>
      <c r="H77" s="36">
        <v>1005</v>
      </c>
      <c r="I77" s="39">
        <f t="shared" si="1"/>
        <v>20</v>
      </c>
      <c r="J77" s="40">
        <f t="shared" si="4"/>
        <v>20</v>
      </c>
      <c r="K77" s="41">
        <f t="shared" si="5"/>
        <v>0</v>
      </c>
      <c r="L77" s="42">
        <f t="shared" si="6"/>
        <v>120000</v>
      </c>
      <c r="M77" s="42">
        <f t="shared" si="7"/>
        <v>234000</v>
      </c>
      <c r="N77" s="42">
        <v>2100</v>
      </c>
      <c r="O77" s="42">
        <v>36</v>
      </c>
      <c r="P77" s="42">
        <v>45000</v>
      </c>
      <c r="Q77" s="43"/>
    </row>
    <row r="78" spans="1:18" ht="19.5" customHeight="1">
      <c r="A78" s="35" t="s">
        <v>94</v>
      </c>
      <c r="B78" s="36">
        <v>26351</v>
      </c>
      <c r="C78" s="36">
        <v>26469</v>
      </c>
      <c r="D78" s="37">
        <f t="shared" si="0"/>
        <v>118</v>
      </c>
      <c r="E78" s="38">
        <f t="shared" si="2"/>
        <v>165000</v>
      </c>
      <c r="F78" s="38">
        <f t="shared" si="3"/>
        <v>17000</v>
      </c>
      <c r="G78" s="36">
        <v>6195</v>
      </c>
      <c r="H78" s="36">
        <v>6226</v>
      </c>
      <c r="I78" s="39">
        <f t="shared" si="1"/>
        <v>31</v>
      </c>
      <c r="J78" s="40">
        <f t="shared" si="4"/>
        <v>31</v>
      </c>
      <c r="K78" s="41">
        <f t="shared" si="5"/>
        <v>0</v>
      </c>
      <c r="L78" s="42">
        <f t="shared" si="6"/>
        <v>186000</v>
      </c>
      <c r="M78" s="42">
        <f t="shared" si="7"/>
        <v>368000</v>
      </c>
      <c r="N78" s="42">
        <v>2100</v>
      </c>
      <c r="O78" s="42">
        <v>28</v>
      </c>
      <c r="P78" s="42">
        <v>25000</v>
      </c>
      <c r="Q78" s="43"/>
      <c r="R78" s="43"/>
    </row>
    <row r="79" spans="1:18" s="60" customFormat="1" ht="19.5" customHeight="1">
      <c r="A79" s="56" t="s">
        <v>95</v>
      </c>
      <c r="B79" s="36">
        <v>35137</v>
      </c>
      <c r="C79" s="36">
        <v>35289</v>
      </c>
      <c r="D79" s="37">
        <f t="shared" ref="D79:D94" si="8">C79-B79</f>
        <v>152</v>
      </c>
      <c r="E79" s="38">
        <f t="shared" si="2"/>
        <v>213000</v>
      </c>
      <c r="F79" s="38">
        <f t="shared" si="3"/>
        <v>21000</v>
      </c>
      <c r="G79" s="36">
        <v>1383</v>
      </c>
      <c r="H79" s="36">
        <v>1415</v>
      </c>
      <c r="I79" s="39">
        <f t="shared" ref="I79:I94" si="9">H79-G79</f>
        <v>32</v>
      </c>
      <c r="J79" s="40">
        <f t="shared" si="4"/>
        <v>32</v>
      </c>
      <c r="K79" s="41">
        <f t="shared" si="5"/>
        <v>0</v>
      </c>
      <c r="L79" s="42">
        <f t="shared" si="6"/>
        <v>192000</v>
      </c>
      <c r="M79" s="42">
        <f t="shared" si="7"/>
        <v>426000</v>
      </c>
      <c r="N79" s="42">
        <v>2100</v>
      </c>
      <c r="O79" s="42">
        <v>15</v>
      </c>
      <c r="P79" s="42">
        <v>40000</v>
      </c>
      <c r="Q79" s="59"/>
    </row>
    <row r="80" spans="1:18" s="49" customFormat="1" ht="19.5" customHeight="1">
      <c r="A80" s="46" t="s">
        <v>96</v>
      </c>
      <c r="B80" s="36">
        <v>26972</v>
      </c>
      <c r="C80" s="36">
        <v>27100</v>
      </c>
      <c r="D80" s="37">
        <f t="shared" si="8"/>
        <v>128</v>
      </c>
      <c r="E80" s="38">
        <f t="shared" ref="E80:E94" si="10">ROUND(IF(D80&gt;800,(D80-800)*2399+2324*200+2082*200+1660*200+1433*100+100*1388,IF(D80&gt;600,(D80-600)*2324+200*2082+200*1660+100*1433+100*1388,IF(D80&gt;400,(D80-400)*2082+200*1660+100*1433+100*1388,IF(D80&gt;200,(D80-200)*1660+100*1433+100*1388,IF(D80&gt;100,(D80-100)*1433+100*1388,D80*1388))))),-3)</f>
        <v>179000</v>
      </c>
      <c r="F80" s="38">
        <f t="shared" ref="F80:F94" si="11">ROUND(E80*10%,-3)</f>
        <v>18000</v>
      </c>
      <c r="G80" s="36">
        <v>5777</v>
      </c>
      <c r="H80" s="36">
        <v>5790</v>
      </c>
      <c r="I80" s="39">
        <f t="shared" si="9"/>
        <v>13</v>
      </c>
      <c r="J80" s="40">
        <f t="shared" ref="J80:J94" si="12">IF(I80&lt;=32,I80,32)</f>
        <v>13</v>
      </c>
      <c r="K80" s="41">
        <f t="shared" ref="K80:K94" si="13">IF(I80&gt;32,I80-32,0)</f>
        <v>0</v>
      </c>
      <c r="L80" s="42">
        <f t="shared" ref="L80:L94" si="14">ROUND((J80*6000+K80*13000),-3)</f>
        <v>78000</v>
      </c>
      <c r="M80" s="42">
        <f t="shared" ref="M80:M94" si="15">ROUND(E80+F80+L80,-3)</f>
        <v>275000</v>
      </c>
      <c r="N80" s="42">
        <v>2100</v>
      </c>
      <c r="O80" s="47">
        <v>29</v>
      </c>
      <c r="P80" s="42"/>
      <c r="Q80" s="48"/>
    </row>
    <row r="81" spans="1:17" s="60" customFormat="1" ht="19.5" customHeight="1">
      <c r="A81" s="56" t="s">
        <v>97</v>
      </c>
      <c r="B81" s="36">
        <v>5965</v>
      </c>
      <c r="C81" s="36">
        <v>6137</v>
      </c>
      <c r="D81" s="37">
        <f t="shared" si="8"/>
        <v>172</v>
      </c>
      <c r="E81" s="38">
        <f t="shared" si="10"/>
        <v>242000</v>
      </c>
      <c r="F81" s="38">
        <f t="shared" si="11"/>
        <v>24000</v>
      </c>
      <c r="G81" s="36">
        <v>1342</v>
      </c>
      <c r="H81" s="36">
        <v>1363</v>
      </c>
      <c r="I81" s="39">
        <f t="shared" si="9"/>
        <v>21</v>
      </c>
      <c r="J81" s="40">
        <f t="shared" si="12"/>
        <v>21</v>
      </c>
      <c r="K81" s="41">
        <f t="shared" si="13"/>
        <v>0</v>
      </c>
      <c r="L81" s="42">
        <f t="shared" si="14"/>
        <v>126000</v>
      </c>
      <c r="M81" s="42">
        <f t="shared" si="15"/>
        <v>392000</v>
      </c>
      <c r="N81" s="42">
        <v>2100</v>
      </c>
      <c r="O81" s="42">
        <v>17</v>
      </c>
      <c r="P81" s="42"/>
      <c r="Q81" s="59"/>
    </row>
    <row r="82" spans="1:17" s="60" customFormat="1" ht="19.5" customHeight="1">
      <c r="A82" s="56" t="s">
        <v>98</v>
      </c>
      <c r="B82" s="36">
        <v>33858</v>
      </c>
      <c r="C82" s="36">
        <v>34062</v>
      </c>
      <c r="D82" s="37">
        <f t="shared" si="8"/>
        <v>204</v>
      </c>
      <c r="E82" s="38">
        <f t="shared" si="10"/>
        <v>289000</v>
      </c>
      <c r="F82" s="38">
        <f t="shared" si="11"/>
        <v>29000</v>
      </c>
      <c r="G82" s="36">
        <v>1209</v>
      </c>
      <c r="H82" s="36">
        <v>1243</v>
      </c>
      <c r="I82" s="39">
        <f t="shared" si="9"/>
        <v>34</v>
      </c>
      <c r="J82" s="40">
        <f t="shared" si="12"/>
        <v>32</v>
      </c>
      <c r="K82" s="41">
        <f t="shared" si="13"/>
        <v>2</v>
      </c>
      <c r="L82" s="42">
        <f t="shared" si="14"/>
        <v>218000</v>
      </c>
      <c r="M82" s="42">
        <f t="shared" si="15"/>
        <v>536000</v>
      </c>
      <c r="N82" s="42">
        <v>2100</v>
      </c>
      <c r="O82" s="42">
        <v>8</v>
      </c>
      <c r="P82" s="42">
        <v>20000</v>
      </c>
      <c r="Q82" s="59"/>
    </row>
    <row r="83" spans="1:17" s="60" customFormat="1" ht="19.5" customHeight="1">
      <c r="A83" s="56" t="s">
        <v>99</v>
      </c>
      <c r="B83" s="36">
        <v>30104</v>
      </c>
      <c r="C83" s="36">
        <v>30215</v>
      </c>
      <c r="D83" s="37">
        <f t="shared" si="8"/>
        <v>111</v>
      </c>
      <c r="E83" s="38">
        <f t="shared" si="10"/>
        <v>155000</v>
      </c>
      <c r="F83" s="38">
        <f t="shared" si="11"/>
        <v>16000</v>
      </c>
      <c r="G83" s="36">
        <v>233</v>
      </c>
      <c r="H83" s="36">
        <v>254</v>
      </c>
      <c r="I83" s="39">
        <f t="shared" si="9"/>
        <v>21</v>
      </c>
      <c r="J83" s="40">
        <f t="shared" si="12"/>
        <v>21</v>
      </c>
      <c r="K83" s="41">
        <f t="shared" si="13"/>
        <v>0</v>
      </c>
      <c r="L83" s="42">
        <f t="shared" si="14"/>
        <v>126000</v>
      </c>
      <c r="M83" s="42">
        <f t="shared" si="15"/>
        <v>297000</v>
      </c>
      <c r="N83" s="42">
        <v>2100</v>
      </c>
      <c r="O83" s="42">
        <v>14</v>
      </c>
      <c r="P83" s="42">
        <v>10000</v>
      </c>
      <c r="Q83" s="59"/>
    </row>
    <row r="84" spans="1:17" s="52" customFormat="1" ht="19.5" customHeight="1">
      <c r="A84" s="35" t="s">
        <v>100</v>
      </c>
      <c r="B84" s="36">
        <v>29319</v>
      </c>
      <c r="C84" s="36">
        <v>29451</v>
      </c>
      <c r="D84" s="37">
        <f t="shared" si="8"/>
        <v>132</v>
      </c>
      <c r="E84" s="38">
        <f t="shared" si="10"/>
        <v>185000</v>
      </c>
      <c r="F84" s="38">
        <f t="shared" si="11"/>
        <v>19000</v>
      </c>
      <c r="G84" s="36">
        <v>910</v>
      </c>
      <c r="H84" s="36">
        <v>940</v>
      </c>
      <c r="I84" s="39">
        <f t="shared" si="9"/>
        <v>30</v>
      </c>
      <c r="J84" s="40">
        <f t="shared" si="12"/>
        <v>30</v>
      </c>
      <c r="K84" s="41">
        <f t="shared" si="13"/>
        <v>0</v>
      </c>
      <c r="L84" s="42">
        <f t="shared" si="14"/>
        <v>180000</v>
      </c>
      <c r="M84" s="42">
        <f t="shared" si="15"/>
        <v>384000</v>
      </c>
      <c r="N84" s="42">
        <v>2100</v>
      </c>
      <c r="O84" s="50">
        <v>18</v>
      </c>
      <c r="P84" s="50">
        <v>20000</v>
      </c>
      <c r="Q84" s="51"/>
    </row>
    <row r="85" spans="1:17" ht="19.5" customHeight="1">
      <c r="A85" s="35" t="s">
        <v>101</v>
      </c>
      <c r="B85" s="36">
        <v>33180</v>
      </c>
      <c r="C85" s="36">
        <v>33342</v>
      </c>
      <c r="D85" s="37">
        <f t="shared" si="8"/>
        <v>162</v>
      </c>
      <c r="E85" s="38">
        <f t="shared" si="10"/>
        <v>228000</v>
      </c>
      <c r="F85" s="38">
        <f t="shared" si="11"/>
        <v>23000</v>
      </c>
      <c r="G85" s="36">
        <v>6415</v>
      </c>
      <c r="H85" s="36">
        <v>6447</v>
      </c>
      <c r="I85" s="39">
        <f t="shared" si="9"/>
        <v>32</v>
      </c>
      <c r="J85" s="40">
        <f t="shared" si="12"/>
        <v>32</v>
      </c>
      <c r="K85" s="41">
        <f t="shared" si="13"/>
        <v>0</v>
      </c>
      <c r="L85" s="42">
        <f t="shared" si="14"/>
        <v>192000</v>
      </c>
      <c r="M85" s="42">
        <f t="shared" si="15"/>
        <v>443000</v>
      </c>
      <c r="N85" s="42">
        <v>2100</v>
      </c>
      <c r="O85" s="42">
        <v>13</v>
      </c>
      <c r="P85" s="42">
        <v>20000</v>
      </c>
      <c r="Q85" s="43"/>
    </row>
    <row r="86" spans="1:17" s="58" customFormat="1" ht="19.5" customHeight="1">
      <c r="A86" s="56" t="s">
        <v>102</v>
      </c>
      <c r="B86" s="36">
        <v>31151</v>
      </c>
      <c r="C86" s="36">
        <v>31304</v>
      </c>
      <c r="D86" s="37">
        <f t="shared" si="8"/>
        <v>153</v>
      </c>
      <c r="E86" s="38">
        <f t="shared" si="10"/>
        <v>215000</v>
      </c>
      <c r="F86" s="38">
        <f t="shared" si="11"/>
        <v>22000</v>
      </c>
      <c r="G86" s="36">
        <v>1250</v>
      </c>
      <c r="H86" s="36">
        <v>1272</v>
      </c>
      <c r="I86" s="39">
        <f t="shared" si="9"/>
        <v>22</v>
      </c>
      <c r="J86" s="40">
        <f t="shared" si="12"/>
        <v>22</v>
      </c>
      <c r="K86" s="41">
        <f t="shared" si="13"/>
        <v>0</v>
      </c>
      <c r="L86" s="42">
        <f t="shared" si="14"/>
        <v>132000</v>
      </c>
      <c r="M86" s="42">
        <f t="shared" si="15"/>
        <v>369000</v>
      </c>
      <c r="N86" s="42">
        <v>2100</v>
      </c>
      <c r="O86" s="42">
        <v>4</v>
      </c>
      <c r="P86" s="42">
        <v>10000</v>
      </c>
      <c r="Q86" s="57"/>
    </row>
    <row r="87" spans="1:17" ht="19.5" customHeight="1">
      <c r="A87" s="35" t="s">
        <v>103</v>
      </c>
      <c r="B87" s="36">
        <v>31242</v>
      </c>
      <c r="C87" s="36">
        <v>31370</v>
      </c>
      <c r="D87" s="37">
        <f t="shared" si="8"/>
        <v>128</v>
      </c>
      <c r="E87" s="38">
        <f t="shared" si="10"/>
        <v>179000</v>
      </c>
      <c r="F87" s="38">
        <f t="shared" si="11"/>
        <v>18000</v>
      </c>
      <c r="G87" s="36">
        <v>1702</v>
      </c>
      <c r="H87" s="36">
        <v>1724</v>
      </c>
      <c r="I87" s="39">
        <f t="shared" si="9"/>
        <v>22</v>
      </c>
      <c r="J87" s="40">
        <f t="shared" si="12"/>
        <v>22</v>
      </c>
      <c r="K87" s="41">
        <f t="shared" si="13"/>
        <v>0</v>
      </c>
      <c r="L87" s="42">
        <f t="shared" si="14"/>
        <v>132000</v>
      </c>
      <c r="M87" s="42">
        <f t="shared" si="15"/>
        <v>329000</v>
      </c>
      <c r="N87" s="42">
        <v>2100</v>
      </c>
      <c r="O87" s="42">
        <v>4</v>
      </c>
      <c r="P87" s="42">
        <v>10000</v>
      </c>
      <c r="Q87" s="43"/>
    </row>
    <row r="88" spans="1:17" ht="19.5" customHeight="1">
      <c r="A88" s="35" t="s">
        <v>104</v>
      </c>
      <c r="B88" s="36">
        <v>30764</v>
      </c>
      <c r="C88" s="36">
        <v>30910</v>
      </c>
      <c r="D88" s="37">
        <f t="shared" si="8"/>
        <v>146</v>
      </c>
      <c r="E88" s="38">
        <f t="shared" si="10"/>
        <v>205000</v>
      </c>
      <c r="F88" s="38">
        <f t="shared" si="11"/>
        <v>21000</v>
      </c>
      <c r="G88" s="36">
        <v>6086</v>
      </c>
      <c r="H88" s="36">
        <v>6103</v>
      </c>
      <c r="I88" s="39">
        <f t="shared" si="9"/>
        <v>17</v>
      </c>
      <c r="J88" s="40">
        <f t="shared" si="12"/>
        <v>17</v>
      </c>
      <c r="K88" s="41">
        <f t="shared" si="13"/>
        <v>0</v>
      </c>
      <c r="L88" s="42">
        <f t="shared" si="14"/>
        <v>102000</v>
      </c>
      <c r="M88" s="42">
        <f t="shared" si="15"/>
        <v>328000</v>
      </c>
      <c r="N88" s="42">
        <v>2100</v>
      </c>
      <c r="O88" s="42">
        <v>40</v>
      </c>
      <c r="P88" s="42">
        <v>20000</v>
      </c>
      <c r="Q88" s="43"/>
    </row>
    <row r="89" spans="1:17" ht="19.5" customHeight="1">
      <c r="A89" s="35" t="s">
        <v>105</v>
      </c>
      <c r="B89" s="36">
        <v>31110</v>
      </c>
      <c r="C89" s="36">
        <v>31283</v>
      </c>
      <c r="D89" s="37">
        <f t="shared" si="8"/>
        <v>173</v>
      </c>
      <c r="E89" s="38">
        <f t="shared" si="10"/>
        <v>243000</v>
      </c>
      <c r="F89" s="38">
        <f t="shared" si="11"/>
        <v>24000</v>
      </c>
      <c r="G89" s="36">
        <v>6605</v>
      </c>
      <c r="H89" s="36">
        <v>6637</v>
      </c>
      <c r="I89" s="39">
        <f t="shared" si="9"/>
        <v>32</v>
      </c>
      <c r="J89" s="40">
        <f t="shared" si="12"/>
        <v>32</v>
      </c>
      <c r="K89" s="41">
        <f t="shared" si="13"/>
        <v>0</v>
      </c>
      <c r="L89" s="42">
        <f t="shared" si="14"/>
        <v>192000</v>
      </c>
      <c r="M89" s="42">
        <f t="shared" si="15"/>
        <v>459000</v>
      </c>
      <c r="N89" s="42">
        <v>2100</v>
      </c>
      <c r="O89" s="42">
        <v>16</v>
      </c>
      <c r="P89" s="42">
        <v>25000</v>
      </c>
      <c r="Q89" s="43"/>
    </row>
    <row r="90" spans="1:17" ht="19.5" customHeight="1">
      <c r="A90" s="35" t="s">
        <v>106</v>
      </c>
      <c r="B90" s="36">
        <v>30096</v>
      </c>
      <c r="C90" s="36">
        <v>30293</v>
      </c>
      <c r="D90" s="37">
        <f t="shared" si="8"/>
        <v>197</v>
      </c>
      <c r="E90" s="38">
        <f t="shared" si="10"/>
        <v>278000</v>
      </c>
      <c r="F90" s="38">
        <f t="shared" si="11"/>
        <v>28000</v>
      </c>
      <c r="G90" s="36">
        <v>1185</v>
      </c>
      <c r="H90" s="36">
        <v>1216</v>
      </c>
      <c r="I90" s="39">
        <f t="shared" si="9"/>
        <v>31</v>
      </c>
      <c r="J90" s="40">
        <f t="shared" si="12"/>
        <v>31</v>
      </c>
      <c r="K90" s="41">
        <f t="shared" si="13"/>
        <v>0</v>
      </c>
      <c r="L90" s="42">
        <f t="shared" si="14"/>
        <v>186000</v>
      </c>
      <c r="M90" s="42">
        <f t="shared" si="15"/>
        <v>492000</v>
      </c>
      <c r="N90" s="42">
        <v>2100</v>
      </c>
      <c r="O90" s="42">
        <v>3</v>
      </c>
      <c r="P90" s="42">
        <v>50000</v>
      </c>
      <c r="Q90" s="43"/>
    </row>
    <row r="91" spans="1:17" s="62" customFormat="1" ht="19.5" customHeight="1">
      <c r="A91" s="46" t="s">
        <v>107</v>
      </c>
      <c r="B91" s="36">
        <v>24445</v>
      </c>
      <c r="C91" s="36">
        <v>24533</v>
      </c>
      <c r="D91" s="37">
        <f t="shared" si="8"/>
        <v>88</v>
      </c>
      <c r="E91" s="38">
        <f t="shared" si="10"/>
        <v>122000</v>
      </c>
      <c r="F91" s="38">
        <f t="shared" si="11"/>
        <v>12000</v>
      </c>
      <c r="G91" s="36">
        <v>466</v>
      </c>
      <c r="H91" s="36">
        <v>480</v>
      </c>
      <c r="I91" s="39">
        <f t="shared" si="9"/>
        <v>14</v>
      </c>
      <c r="J91" s="40">
        <f t="shared" si="12"/>
        <v>14</v>
      </c>
      <c r="K91" s="41">
        <f t="shared" si="13"/>
        <v>0</v>
      </c>
      <c r="L91" s="42">
        <f t="shared" si="14"/>
        <v>84000</v>
      </c>
      <c r="M91" s="42">
        <f t="shared" si="15"/>
        <v>218000</v>
      </c>
      <c r="N91" s="42">
        <v>2100</v>
      </c>
      <c r="O91" s="42">
        <v>26</v>
      </c>
      <c r="P91" s="42">
        <v>10000</v>
      </c>
      <c r="Q91" s="61"/>
    </row>
    <row r="92" spans="1:17" ht="19.5" customHeight="1">
      <c r="A92" s="35" t="s">
        <v>108</v>
      </c>
      <c r="B92" s="36">
        <v>30628</v>
      </c>
      <c r="C92" s="36">
        <v>30866</v>
      </c>
      <c r="D92" s="37">
        <f t="shared" si="8"/>
        <v>238</v>
      </c>
      <c r="E92" s="38">
        <f t="shared" si="10"/>
        <v>345000</v>
      </c>
      <c r="F92" s="38">
        <f t="shared" si="11"/>
        <v>35000</v>
      </c>
      <c r="G92" s="36">
        <v>5980</v>
      </c>
      <c r="H92" s="36">
        <v>6011</v>
      </c>
      <c r="I92" s="39">
        <f t="shared" si="9"/>
        <v>31</v>
      </c>
      <c r="J92" s="40">
        <f t="shared" si="12"/>
        <v>31</v>
      </c>
      <c r="K92" s="41">
        <f t="shared" si="13"/>
        <v>0</v>
      </c>
      <c r="L92" s="42">
        <f t="shared" si="14"/>
        <v>186000</v>
      </c>
      <c r="M92" s="42">
        <f t="shared" si="15"/>
        <v>566000</v>
      </c>
      <c r="N92" s="42">
        <v>2100</v>
      </c>
      <c r="O92" s="42">
        <v>19</v>
      </c>
      <c r="P92" s="42"/>
      <c r="Q92" s="43"/>
    </row>
    <row r="93" spans="1:17" s="49" customFormat="1" ht="19.5" customHeight="1">
      <c r="A93" s="46" t="s">
        <v>109</v>
      </c>
      <c r="B93" s="36">
        <v>23889</v>
      </c>
      <c r="C93" s="36">
        <v>24045</v>
      </c>
      <c r="D93" s="37">
        <f t="shared" si="8"/>
        <v>156</v>
      </c>
      <c r="E93" s="38">
        <f t="shared" si="10"/>
        <v>219000</v>
      </c>
      <c r="F93" s="38">
        <f t="shared" si="11"/>
        <v>22000</v>
      </c>
      <c r="G93" s="36">
        <v>6015</v>
      </c>
      <c r="H93" s="36">
        <v>6045</v>
      </c>
      <c r="I93" s="39">
        <f t="shared" si="9"/>
        <v>30</v>
      </c>
      <c r="J93" s="40">
        <f t="shared" si="12"/>
        <v>30</v>
      </c>
      <c r="K93" s="41">
        <f t="shared" si="13"/>
        <v>0</v>
      </c>
      <c r="L93" s="42">
        <f t="shared" si="14"/>
        <v>180000</v>
      </c>
      <c r="M93" s="42">
        <f t="shared" si="15"/>
        <v>421000</v>
      </c>
      <c r="N93" s="42">
        <v>2100</v>
      </c>
      <c r="O93" s="47">
        <v>20</v>
      </c>
      <c r="P93" s="42"/>
      <c r="Q93" s="48"/>
    </row>
    <row r="94" spans="1:17" ht="19.5" customHeight="1">
      <c r="A94" s="35" t="s">
        <v>110</v>
      </c>
      <c r="B94" s="36">
        <v>27407</v>
      </c>
      <c r="C94" s="36">
        <v>27524</v>
      </c>
      <c r="D94" s="37">
        <f t="shared" si="8"/>
        <v>117</v>
      </c>
      <c r="E94" s="38">
        <f t="shared" si="10"/>
        <v>163000</v>
      </c>
      <c r="F94" s="38">
        <f t="shared" si="11"/>
        <v>16000</v>
      </c>
      <c r="G94" s="36">
        <v>3140</v>
      </c>
      <c r="H94" s="36">
        <v>3160</v>
      </c>
      <c r="I94" s="39">
        <f t="shared" si="9"/>
        <v>20</v>
      </c>
      <c r="J94" s="40">
        <f t="shared" si="12"/>
        <v>20</v>
      </c>
      <c r="K94" s="41">
        <f t="shared" si="13"/>
        <v>0</v>
      </c>
      <c r="L94" s="42">
        <f t="shared" si="14"/>
        <v>120000</v>
      </c>
      <c r="M94" s="42">
        <f t="shared" si="15"/>
        <v>299000</v>
      </c>
      <c r="N94" s="42">
        <v>2100</v>
      </c>
      <c r="O94" s="42">
        <v>51</v>
      </c>
      <c r="P94" s="42">
        <v>10000</v>
      </c>
      <c r="Q94" s="43"/>
    </row>
    <row r="95" spans="1:17" ht="19.5" customHeight="1">
      <c r="A95" s="133" t="s">
        <v>111</v>
      </c>
      <c r="B95" s="134"/>
      <c r="C95" s="135"/>
      <c r="D95" s="37">
        <f>SUM(D15:D94)</f>
        <v>10701</v>
      </c>
      <c r="E95" s="38">
        <f>SUM(E15:E94)</f>
        <v>15026000</v>
      </c>
      <c r="F95" s="38">
        <f>SUM(F15:F94)</f>
        <v>1513000</v>
      </c>
      <c r="G95" s="36"/>
      <c r="H95" s="36"/>
      <c r="I95" s="39"/>
      <c r="J95" s="40">
        <f>SUM(J15:J94)</f>
        <v>1952</v>
      </c>
      <c r="K95" s="41">
        <f>SUM(K15:K94)</f>
        <v>124</v>
      </c>
      <c r="L95" s="42">
        <f>SUM(L15:L94)</f>
        <v>13324000</v>
      </c>
      <c r="M95" s="42">
        <f>E95+F95+L95</f>
        <v>29863000</v>
      </c>
      <c r="N95" s="42"/>
      <c r="O95" s="42"/>
      <c r="P95" s="42"/>
      <c r="Q95" s="43"/>
    </row>
    <row r="96" spans="1:17" s="8" customFormat="1" ht="19.5">
      <c r="A96" s="63" t="s">
        <v>116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4"/>
      <c r="M96" s="64"/>
      <c r="N96" s="65">
        <f>M96/8/30</f>
        <v>0</v>
      </c>
      <c r="O96" s="65"/>
      <c r="P96" s="65"/>
    </row>
    <row r="97" spans="1:17" s="8" customFormat="1">
      <c r="A97" s="81"/>
      <c r="D97" s="66"/>
    </row>
    <row r="98" spans="1:17" s="67" customFormat="1" ht="18.75">
      <c r="A98" s="16"/>
      <c r="D98" s="18"/>
      <c r="E98" s="16"/>
      <c r="F98" s="16"/>
      <c r="I98" s="68"/>
      <c r="J98" s="68"/>
      <c r="K98" s="130" t="s">
        <v>115</v>
      </c>
      <c r="L98" s="130"/>
      <c r="M98" s="130"/>
      <c r="N98" s="130"/>
      <c r="O98" s="130"/>
      <c r="P98" s="130"/>
      <c r="Q98" s="130"/>
    </row>
    <row r="99" spans="1:17" s="67" customFormat="1" ht="18.75">
      <c r="A99" s="128" t="s">
        <v>112</v>
      </c>
      <c r="B99" s="128"/>
      <c r="C99" s="128"/>
      <c r="D99" s="128"/>
      <c r="E99" s="69"/>
      <c r="F99" s="69"/>
      <c r="G99" s="69"/>
      <c r="H99" s="69"/>
      <c r="I99" s="69"/>
      <c r="K99" s="128" t="s">
        <v>113</v>
      </c>
      <c r="L99" s="128"/>
      <c r="M99" s="128"/>
      <c r="N99" s="128"/>
      <c r="O99" s="128"/>
      <c r="P99" s="128"/>
      <c r="Q99" s="128"/>
    </row>
    <row r="100" spans="1:17" s="8" customFormat="1">
      <c r="A100" s="79"/>
      <c r="D100" s="70"/>
      <c r="E100" s="9"/>
      <c r="F100" s="9"/>
      <c r="H100" s="71"/>
      <c r="I100" s="71"/>
      <c r="J100" s="9"/>
      <c r="K100" s="72"/>
      <c r="L100" s="9"/>
      <c r="M100" s="9"/>
      <c r="N100" s="9"/>
      <c r="O100" s="9"/>
      <c r="P100" s="9"/>
    </row>
    <row r="101" spans="1:17" s="8" customFormat="1">
      <c r="A101" s="79"/>
      <c r="D101" s="70"/>
      <c r="E101" s="73"/>
      <c r="F101" s="73"/>
      <c r="G101" s="74"/>
      <c r="H101" s="74"/>
      <c r="I101" s="71"/>
      <c r="J101" s="73"/>
      <c r="K101" s="73"/>
      <c r="L101" s="9"/>
      <c r="M101" s="9"/>
      <c r="N101" s="9"/>
      <c r="O101" s="9"/>
      <c r="P101" s="9"/>
    </row>
    <row r="102" spans="1:17" s="8" customFormat="1">
      <c r="A102" s="78"/>
      <c r="B102" s="130"/>
      <c r="C102" s="130"/>
      <c r="D102" s="70"/>
      <c r="E102" s="131"/>
      <c r="F102" s="131"/>
      <c r="G102" s="132"/>
      <c r="H102" s="132"/>
      <c r="I102" s="132"/>
      <c r="J102" s="132"/>
      <c r="K102" s="130"/>
      <c r="L102" s="130"/>
      <c r="M102" s="130"/>
      <c r="N102" s="130"/>
      <c r="O102" s="130"/>
      <c r="P102" s="130"/>
      <c r="Q102" s="130"/>
    </row>
  </sheetData>
  <mergeCells count="20">
    <mergeCell ref="A95:C95"/>
    <mergeCell ref="Q13:Q14"/>
    <mergeCell ref="A10:M10"/>
    <mergeCell ref="A11:M11"/>
    <mergeCell ref="A13:A14"/>
    <mergeCell ref="B13:F13"/>
    <mergeCell ref="G13:L13"/>
    <mergeCell ref="M13:M14"/>
    <mergeCell ref="K98:Q98"/>
    <mergeCell ref="A99:D99"/>
    <mergeCell ref="K99:Q99"/>
    <mergeCell ref="B102:C102"/>
    <mergeCell ref="E102:J102"/>
    <mergeCell ref="K102:Q102"/>
    <mergeCell ref="A1:F1"/>
    <mergeCell ref="A2:F2"/>
    <mergeCell ref="A3:Q3"/>
    <mergeCell ref="A4:Q4"/>
    <mergeCell ref="A9:M9"/>
    <mergeCell ref="A6:D6"/>
  </mergeCells>
  <pageMargins left="0.32" right="0.14000000000000001" top="0.37" bottom="0.28000000000000003" header="0.4" footer="0.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8" tint="-0.249977111117893"/>
  </sheetPr>
  <dimension ref="A1:R102"/>
  <sheetViews>
    <sheetView topLeftCell="A80" workbookViewId="0">
      <selection activeCell="A13" sqref="A13:A14"/>
    </sheetView>
  </sheetViews>
  <sheetFormatPr defaultRowHeight="15.75"/>
  <cols>
    <col min="1" max="1" width="8.42578125" style="85" customWidth="1"/>
    <col min="2" max="2" width="8.5703125" style="44" customWidth="1"/>
    <col min="3" max="3" width="8.42578125" style="44" customWidth="1"/>
    <col min="4" max="4" width="8.7109375" style="75" customWidth="1"/>
    <col min="5" max="5" width="11.140625" style="85" customWidth="1"/>
    <col min="6" max="6" width="9.85546875" style="85" customWidth="1"/>
    <col min="7" max="7" width="7.85546875" style="44" customWidth="1"/>
    <col min="8" max="8" width="7.85546875" style="76" customWidth="1"/>
    <col min="9" max="9" width="8" style="92" customWidth="1"/>
    <col min="10" max="11" width="8" style="77" customWidth="1"/>
    <col min="12" max="12" width="11.85546875" style="85" customWidth="1"/>
    <col min="13" max="13" width="13.28515625" style="85" customWidth="1"/>
    <col min="14" max="14" width="8.42578125" style="85" hidden="1" customWidth="1"/>
    <col min="15" max="15" width="3.28515625" style="85" hidden="1" customWidth="1"/>
    <col min="16" max="16" width="10.140625" style="85" hidden="1" customWidth="1"/>
    <col min="17" max="17" width="20.85546875" style="44" customWidth="1"/>
    <col min="18" max="18" width="9" style="44" customWidth="1"/>
    <col min="19" max="16384" width="9.140625" style="44"/>
  </cols>
  <sheetData>
    <row r="1" spans="1:18" s="5" customFormat="1" ht="16.5">
      <c r="A1" s="125" t="s">
        <v>0</v>
      </c>
      <c r="B1" s="125"/>
      <c r="C1" s="125"/>
      <c r="D1" s="125"/>
      <c r="E1" s="125"/>
      <c r="F1" s="125"/>
      <c r="G1" s="1"/>
      <c r="H1" s="2"/>
      <c r="I1" s="7"/>
      <c r="J1" s="3"/>
      <c r="K1" s="3"/>
      <c r="L1" s="4"/>
      <c r="M1" s="4"/>
      <c r="N1" s="4"/>
      <c r="O1" s="4"/>
      <c r="P1" s="4"/>
    </row>
    <row r="2" spans="1:18" s="5" customFormat="1" ht="16.5">
      <c r="A2" s="126" t="s">
        <v>1</v>
      </c>
      <c r="B2" s="126"/>
      <c r="C2" s="126"/>
      <c r="D2" s="126"/>
      <c r="E2" s="126"/>
      <c r="F2" s="126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8" s="8" customFormat="1" ht="26.25" customHeight="1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8" s="8" customFormat="1" ht="21.75" customHeight="1">
      <c r="A4" s="128" t="s">
        <v>117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8" s="8" customFormat="1" ht="18.75">
      <c r="A5" s="85"/>
      <c r="C5" s="83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s="8" customFormat="1" ht="18.75">
      <c r="A6" s="125" t="s">
        <v>3</v>
      </c>
      <c r="B6" s="125"/>
      <c r="C6" s="125"/>
      <c r="D6" s="125"/>
      <c r="E6" s="4"/>
      <c r="F6" s="13" t="s">
        <v>4</v>
      </c>
      <c r="G6" s="13"/>
      <c r="H6" s="14" t="s">
        <v>5</v>
      </c>
      <c r="I6" s="87"/>
      <c r="J6" s="14"/>
      <c r="K6" s="13" t="s">
        <v>6</v>
      </c>
      <c r="L6" s="13"/>
      <c r="M6" s="14" t="s">
        <v>7</v>
      </c>
      <c r="N6" s="14" t="s">
        <v>7</v>
      </c>
      <c r="O6" s="16"/>
      <c r="P6" s="16"/>
      <c r="Q6" s="14"/>
    </row>
    <row r="7" spans="1:18" s="8" customFormat="1" ht="18.75">
      <c r="A7" s="85"/>
      <c r="B7" s="17"/>
      <c r="C7" s="17"/>
      <c r="D7" s="18"/>
      <c r="E7" s="16"/>
      <c r="F7" s="13" t="s">
        <v>8</v>
      </c>
      <c r="G7" s="13"/>
      <c r="H7" s="14" t="s">
        <v>9</v>
      </c>
      <c r="I7" s="87"/>
      <c r="J7" s="14"/>
      <c r="K7" s="13" t="s">
        <v>10</v>
      </c>
      <c r="L7" s="13"/>
      <c r="M7" s="14" t="s">
        <v>11</v>
      </c>
      <c r="N7" s="14" t="s">
        <v>11</v>
      </c>
      <c r="O7" s="16"/>
      <c r="P7" s="16"/>
      <c r="Q7" s="14"/>
    </row>
    <row r="8" spans="1:18" s="8" customFormat="1" ht="18.75">
      <c r="A8" s="85"/>
      <c r="B8" s="17"/>
      <c r="C8" s="17"/>
      <c r="D8" s="18"/>
      <c r="E8" s="16"/>
      <c r="F8" s="13" t="s">
        <v>12</v>
      </c>
      <c r="G8" s="13"/>
      <c r="H8" s="14" t="s">
        <v>13</v>
      </c>
      <c r="I8" s="87"/>
      <c r="J8" s="14"/>
      <c r="K8" s="13" t="s">
        <v>14</v>
      </c>
      <c r="L8" s="13"/>
      <c r="M8" s="14" t="s">
        <v>15</v>
      </c>
      <c r="N8" s="14" t="s">
        <v>15</v>
      </c>
      <c r="O8" s="16"/>
      <c r="P8" s="16"/>
      <c r="Q8" s="14"/>
    </row>
    <row r="9" spans="1:18" s="5" customFormat="1" ht="18.75" customHeight="1">
      <c r="A9" s="129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"/>
      <c r="O9" s="1"/>
      <c r="P9" s="1"/>
      <c r="Q9" s="1"/>
      <c r="R9" s="1"/>
    </row>
    <row r="10" spans="1:18" s="5" customFormat="1" ht="18.75" customHeight="1">
      <c r="A10" s="129" t="s">
        <v>17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4"/>
      <c r="O10" s="4"/>
      <c r="P10" s="4"/>
    </row>
    <row r="11" spans="1:18" s="5" customFormat="1" ht="18.75" customHeight="1">
      <c r="A11" s="138" t="s">
        <v>18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9"/>
      <c r="O11" s="19"/>
      <c r="P11" s="19"/>
    </row>
    <row r="12" spans="1:18" s="8" customFormat="1" ht="15.75" customHeight="1">
      <c r="A12" s="85"/>
      <c r="B12" s="20"/>
      <c r="C12" s="20"/>
      <c r="D12" s="21"/>
      <c r="E12" s="22"/>
      <c r="F12" s="22"/>
      <c r="G12" s="20"/>
      <c r="H12" s="23"/>
      <c r="I12" s="88"/>
      <c r="J12" s="24"/>
      <c r="K12" s="24"/>
      <c r="L12" s="22"/>
      <c r="M12" s="22"/>
      <c r="N12" s="22"/>
      <c r="O12" s="22"/>
      <c r="P12" s="22"/>
    </row>
    <row r="13" spans="1:18" s="8" customFormat="1" ht="19.5" customHeight="1">
      <c r="A13" s="139" t="s">
        <v>19</v>
      </c>
      <c r="B13" s="141" t="s">
        <v>20</v>
      </c>
      <c r="C13" s="142"/>
      <c r="D13" s="142"/>
      <c r="E13" s="142"/>
      <c r="F13" s="143"/>
      <c r="G13" s="141" t="s">
        <v>21</v>
      </c>
      <c r="H13" s="142"/>
      <c r="I13" s="142"/>
      <c r="J13" s="142"/>
      <c r="K13" s="142"/>
      <c r="L13" s="143"/>
      <c r="M13" s="147" t="s">
        <v>22</v>
      </c>
      <c r="N13" s="25"/>
      <c r="O13" s="25"/>
      <c r="P13" s="25"/>
      <c r="Q13" s="136" t="s">
        <v>23</v>
      </c>
    </row>
    <row r="14" spans="1:18" s="8" customFormat="1" ht="47.25">
      <c r="A14" s="140"/>
      <c r="B14" s="26" t="s">
        <v>24</v>
      </c>
      <c r="C14" s="27" t="s">
        <v>25</v>
      </c>
      <c r="D14" s="28" t="s">
        <v>26</v>
      </c>
      <c r="E14" s="86" t="s">
        <v>27</v>
      </c>
      <c r="F14" s="30" t="s">
        <v>28</v>
      </c>
      <c r="G14" s="31" t="s">
        <v>24</v>
      </c>
      <c r="H14" s="32" t="s">
        <v>25</v>
      </c>
      <c r="I14" s="80" t="s">
        <v>26</v>
      </c>
      <c r="J14" s="33" t="s">
        <v>29</v>
      </c>
      <c r="K14" s="33" t="s">
        <v>30</v>
      </c>
      <c r="L14" s="31" t="s">
        <v>27</v>
      </c>
      <c r="M14" s="148"/>
      <c r="N14" s="34"/>
      <c r="O14" s="34"/>
      <c r="P14" s="34"/>
      <c r="Q14" s="137"/>
    </row>
    <row r="15" spans="1:18" ht="19.5" customHeight="1">
      <c r="A15" s="35" t="s">
        <v>31</v>
      </c>
      <c r="B15" s="36">
        <v>25606</v>
      </c>
      <c r="C15" s="36">
        <v>25676</v>
      </c>
      <c r="D15" s="37">
        <f t="shared" ref="D15:D78" si="0">C15-B15</f>
        <v>70</v>
      </c>
      <c r="E15" s="38">
        <f>ROUND(IF(D15&gt;800,(D15-800)*2399+2324*200+2082*200+1660*200+1433*100+100*1388,IF(D15&gt;600,(D15-600)*2324+200*2082+200*1660+100*1433+100*1388,IF(D15&gt;400,(D15-400)*2082+200*1660+100*1433+100*1388,IF(D15&gt;200,(D15-200)*1660+100*1433+100*1388,IF(D15&gt;100,(D15-100)*1433+100*1388,D15*1388))))),-3)</f>
        <v>97000</v>
      </c>
      <c r="F15" s="38">
        <f>ROUND(E15*10%,-3)</f>
        <v>10000</v>
      </c>
      <c r="G15" s="36">
        <v>6678</v>
      </c>
      <c r="H15" s="36">
        <v>6697</v>
      </c>
      <c r="I15" s="89">
        <f t="shared" ref="I15:I78" si="1">H15-G15</f>
        <v>19</v>
      </c>
      <c r="J15" s="40">
        <f>IF(I15&lt;=32,I15,32)</f>
        <v>19</v>
      </c>
      <c r="K15" s="41">
        <f>IF(I15&gt;32,I15-32,0)</f>
        <v>0</v>
      </c>
      <c r="L15" s="42">
        <f>ROUND((J15*6000+K15*13000),-3)</f>
        <v>114000</v>
      </c>
      <c r="M15" s="42">
        <f>ROUND(E15+F15+L15,-3)</f>
        <v>221000</v>
      </c>
      <c r="N15" s="42">
        <v>2100</v>
      </c>
      <c r="O15" s="42">
        <v>11</v>
      </c>
      <c r="P15" s="42">
        <f>ROUND(N15*O15,-3)</f>
        <v>23000</v>
      </c>
      <c r="Q15" s="43"/>
    </row>
    <row r="16" spans="1:18" ht="19.5" customHeight="1">
      <c r="A16" s="35" t="s">
        <v>32</v>
      </c>
      <c r="B16" s="36">
        <v>30002</v>
      </c>
      <c r="C16" s="36">
        <v>30076</v>
      </c>
      <c r="D16" s="37">
        <f t="shared" si="0"/>
        <v>74</v>
      </c>
      <c r="E16" s="38">
        <f t="shared" ref="E16:E79" si="2"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103000</v>
      </c>
      <c r="F16" s="38">
        <f t="shared" ref="F16:F79" si="3">ROUND(E16*10%,-3)</f>
        <v>10000</v>
      </c>
      <c r="G16" s="36">
        <v>6129</v>
      </c>
      <c r="H16" s="36">
        <v>6138</v>
      </c>
      <c r="I16" s="89">
        <f t="shared" si="1"/>
        <v>9</v>
      </c>
      <c r="J16" s="40">
        <f t="shared" ref="J16:J79" si="4">IF(I16&lt;=32,I16,32)</f>
        <v>9</v>
      </c>
      <c r="K16" s="41">
        <f t="shared" ref="K16:K79" si="5">IF(I16&gt;32,I16-32,0)</f>
        <v>0</v>
      </c>
      <c r="L16" s="42">
        <f t="shared" ref="L16:L79" si="6">ROUND((J16*6000+K16*13000),-3)</f>
        <v>54000</v>
      </c>
      <c r="M16" s="42">
        <f t="shared" ref="M16:M79" si="7">ROUND(E16+F16+L16,-3)</f>
        <v>167000</v>
      </c>
      <c r="N16" s="42">
        <v>2100</v>
      </c>
      <c r="O16" s="42">
        <v>18</v>
      </c>
      <c r="P16" s="42">
        <v>65000</v>
      </c>
      <c r="Q16" s="43"/>
      <c r="R16" s="45"/>
    </row>
    <row r="17" spans="1:17">
      <c r="A17" s="35" t="s">
        <v>33</v>
      </c>
      <c r="B17" s="36">
        <v>31894</v>
      </c>
      <c r="C17" s="36">
        <v>31927</v>
      </c>
      <c r="D17" s="37">
        <f t="shared" si="0"/>
        <v>33</v>
      </c>
      <c r="E17" s="38">
        <f t="shared" si="2"/>
        <v>46000</v>
      </c>
      <c r="F17" s="38">
        <f t="shared" si="3"/>
        <v>5000</v>
      </c>
      <c r="G17" s="36">
        <v>40</v>
      </c>
      <c r="H17" s="36">
        <v>49</v>
      </c>
      <c r="I17" s="89">
        <f t="shared" si="1"/>
        <v>9</v>
      </c>
      <c r="J17" s="40">
        <f t="shared" si="4"/>
        <v>9</v>
      </c>
      <c r="K17" s="41">
        <f>IF(I17&gt;32,I17-32,0)</f>
        <v>0</v>
      </c>
      <c r="L17" s="42">
        <f t="shared" si="6"/>
        <v>54000</v>
      </c>
      <c r="M17" s="42">
        <f t="shared" si="7"/>
        <v>105000</v>
      </c>
      <c r="N17" s="42">
        <v>2100</v>
      </c>
      <c r="O17" s="42">
        <v>52</v>
      </c>
      <c r="P17" s="42">
        <v>35000</v>
      </c>
      <c r="Q17" s="43"/>
    </row>
    <row r="18" spans="1:17">
      <c r="A18" s="35" t="s">
        <v>34</v>
      </c>
      <c r="B18" s="36">
        <v>19980</v>
      </c>
      <c r="C18" s="36">
        <v>20039</v>
      </c>
      <c r="D18" s="37">
        <f t="shared" si="0"/>
        <v>59</v>
      </c>
      <c r="E18" s="38">
        <f t="shared" si="2"/>
        <v>82000</v>
      </c>
      <c r="F18" s="38">
        <f t="shared" si="3"/>
        <v>8000</v>
      </c>
      <c r="G18" s="36">
        <v>6059</v>
      </c>
      <c r="H18" s="36">
        <v>6071</v>
      </c>
      <c r="I18" s="89">
        <f t="shared" si="1"/>
        <v>12</v>
      </c>
      <c r="J18" s="40">
        <f t="shared" si="4"/>
        <v>12</v>
      </c>
      <c r="K18" s="41">
        <f t="shared" si="5"/>
        <v>0</v>
      </c>
      <c r="L18" s="42">
        <f t="shared" si="6"/>
        <v>72000</v>
      </c>
      <c r="M18" s="42">
        <f t="shared" si="7"/>
        <v>162000</v>
      </c>
      <c r="N18" s="42">
        <v>2100</v>
      </c>
      <c r="O18" s="42">
        <v>34</v>
      </c>
      <c r="P18" s="42">
        <v>10000</v>
      </c>
      <c r="Q18" s="43"/>
    </row>
    <row r="19" spans="1:17" s="49" customFormat="1">
      <c r="A19" s="46" t="s">
        <v>35</v>
      </c>
      <c r="B19" s="36">
        <v>7671</v>
      </c>
      <c r="C19" s="36">
        <v>7725</v>
      </c>
      <c r="D19" s="37">
        <f t="shared" si="0"/>
        <v>54</v>
      </c>
      <c r="E19" s="38">
        <f t="shared" si="2"/>
        <v>75000</v>
      </c>
      <c r="F19" s="38">
        <f t="shared" si="3"/>
        <v>8000</v>
      </c>
      <c r="G19" s="36">
        <v>7422</v>
      </c>
      <c r="H19" s="36">
        <v>7455</v>
      </c>
      <c r="I19" s="89">
        <f t="shared" si="1"/>
        <v>33</v>
      </c>
      <c r="J19" s="40">
        <f t="shared" si="4"/>
        <v>32</v>
      </c>
      <c r="K19" s="41">
        <f t="shared" si="5"/>
        <v>1</v>
      </c>
      <c r="L19" s="42">
        <f t="shared" si="6"/>
        <v>205000</v>
      </c>
      <c r="M19" s="42">
        <f t="shared" si="7"/>
        <v>288000</v>
      </c>
      <c r="N19" s="42">
        <v>2100</v>
      </c>
      <c r="O19" s="47">
        <v>16</v>
      </c>
      <c r="P19" s="42">
        <v>35000</v>
      </c>
      <c r="Q19" s="48"/>
    </row>
    <row r="20" spans="1:17">
      <c r="A20" s="35" t="s">
        <v>36</v>
      </c>
      <c r="B20" s="36">
        <v>26123</v>
      </c>
      <c r="C20" s="36">
        <v>26188</v>
      </c>
      <c r="D20" s="37">
        <f t="shared" si="0"/>
        <v>65</v>
      </c>
      <c r="E20" s="38">
        <f t="shared" si="2"/>
        <v>90000</v>
      </c>
      <c r="F20" s="38">
        <f t="shared" si="3"/>
        <v>9000</v>
      </c>
      <c r="G20" s="36">
        <v>1734</v>
      </c>
      <c r="H20" s="36">
        <v>1746</v>
      </c>
      <c r="I20" s="89">
        <f t="shared" si="1"/>
        <v>12</v>
      </c>
      <c r="J20" s="40">
        <f t="shared" si="4"/>
        <v>12</v>
      </c>
      <c r="K20" s="41">
        <f t="shared" si="5"/>
        <v>0</v>
      </c>
      <c r="L20" s="42">
        <f t="shared" si="6"/>
        <v>72000</v>
      </c>
      <c r="M20" s="42">
        <f t="shared" si="7"/>
        <v>171000</v>
      </c>
      <c r="N20" s="42">
        <v>2100</v>
      </c>
      <c r="O20" s="42">
        <v>67</v>
      </c>
      <c r="P20" s="42">
        <v>60000</v>
      </c>
      <c r="Q20" s="43"/>
    </row>
    <row r="21" spans="1:17" s="52" customFormat="1">
      <c r="A21" s="35" t="s">
        <v>37</v>
      </c>
      <c r="B21" s="36">
        <v>26992</v>
      </c>
      <c r="C21" s="36">
        <v>27032</v>
      </c>
      <c r="D21" s="37">
        <f t="shared" si="0"/>
        <v>40</v>
      </c>
      <c r="E21" s="38">
        <f t="shared" si="2"/>
        <v>56000</v>
      </c>
      <c r="F21" s="38">
        <f t="shared" si="3"/>
        <v>6000</v>
      </c>
      <c r="G21" s="36">
        <v>6371</v>
      </c>
      <c r="H21" s="36">
        <v>6387</v>
      </c>
      <c r="I21" s="89">
        <f t="shared" si="1"/>
        <v>16</v>
      </c>
      <c r="J21" s="40">
        <f t="shared" si="4"/>
        <v>16</v>
      </c>
      <c r="K21" s="41">
        <f t="shared" si="5"/>
        <v>0</v>
      </c>
      <c r="L21" s="42">
        <f t="shared" si="6"/>
        <v>96000</v>
      </c>
      <c r="M21" s="42">
        <f t="shared" si="7"/>
        <v>158000</v>
      </c>
      <c r="N21" s="42">
        <v>2100</v>
      </c>
      <c r="O21" s="50">
        <v>33</v>
      </c>
      <c r="P21" s="50">
        <v>30000</v>
      </c>
      <c r="Q21" s="51"/>
    </row>
    <row r="22" spans="1:17" s="55" customFormat="1">
      <c r="A22" s="46" t="s">
        <v>38</v>
      </c>
      <c r="B22" s="36">
        <v>27695</v>
      </c>
      <c r="C22" s="36">
        <v>27734</v>
      </c>
      <c r="D22" s="37">
        <f t="shared" si="0"/>
        <v>39</v>
      </c>
      <c r="E22" s="38">
        <f t="shared" si="2"/>
        <v>54000</v>
      </c>
      <c r="F22" s="38">
        <f t="shared" si="3"/>
        <v>5000</v>
      </c>
      <c r="G22" s="36">
        <v>1237</v>
      </c>
      <c r="H22" s="36">
        <v>1246</v>
      </c>
      <c r="I22" s="89">
        <f t="shared" si="1"/>
        <v>9</v>
      </c>
      <c r="J22" s="40">
        <f t="shared" si="4"/>
        <v>9</v>
      </c>
      <c r="K22" s="41">
        <f t="shared" si="5"/>
        <v>0</v>
      </c>
      <c r="L22" s="42">
        <f t="shared" si="6"/>
        <v>54000</v>
      </c>
      <c r="M22" s="42">
        <f t="shared" si="7"/>
        <v>113000</v>
      </c>
      <c r="N22" s="42">
        <v>2100</v>
      </c>
      <c r="O22" s="53">
        <v>11</v>
      </c>
      <c r="P22" s="53">
        <v>15000</v>
      </c>
      <c r="Q22" s="54"/>
    </row>
    <row r="23" spans="1:17" s="58" customFormat="1">
      <c r="A23" s="56" t="s">
        <v>39</v>
      </c>
      <c r="B23" s="36">
        <v>28940</v>
      </c>
      <c r="C23" s="36">
        <v>29012</v>
      </c>
      <c r="D23" s="37">
        <f t="shared" si="0"/>
        <v>72</v>
      </c>
      <c r="E23" s="38">
        <f t="shared" si="2"/>
        <v>100000</v>
      </c>
      <c r="F23" s="38">
        <f t="shared" si="3"/>
        <v>10000</v>
      </c>
      <c r="G23" s="36">
        <v>688</v>
      </c>
      <c r="H23" s="36">
        <v>705</v>
      </c>
      <c r="I23" s="89">
        <f t="shared" si="1"/>
        <v>17</v>
      </c>
      <c r="J23" s="40">
        <f t="shared" si="4"/>
        <v>17</v>
      </c>
      <c r="K23" s="41">
        <f t="shared" si="5"/>
        <v>0</v>
      </c>
      <c r="L23" s="42">
        <f t="shared" si="6"/>
        <v>102000</v>
      </c>
      <c r="M23" s="42">
        <f t="shared" si="7"/>
        <v>212000</v>
      </c>
      <c r="N23" s="42">
        <v>2100</v>
      </c>
      <c r="O23" s="50">
        <v>11</v>
      </c>
      <c r="P23" s="50">
        <v>30000</v>
      </c>
      <c r="Q23" s="57"/>
    </row>
    <row r="24" spans="1:17" s="52" customFormat="1">
      <c r="A24" s="35" t="s">
        <v>40</v>
      </c>
      <c r="B24" s="36">
        <v>31661</v>
      </c>
      <c r="C24" s="36">
        <v>31693</v>
      </c>
      <c r="D24" s="37">
        <f t="shared" si="0"/>
        <v>32</v>
      </c>
      <c r="E24" s="38">
        <f t="shared" si="2"/>
        <v>44000</v>
      </c>
      <c r="F24" s="38">
        <f t="shared" si="3"/>
        <v>4000</v>
      </c>
      <c r="G24" s="36">
        <v>1631</v>
      </c>
      <c r="H24" s="36">
        <v>1639</v>
      </c>
      <c r="I24" s="89">
        <f t="shared" si="1"/>
        <v>8</v>
      </c>
      <c r="J24" s="40">
        <f t="shared" si="4"/>
        <v>8</v>
      </c>
      <c r="K24" s="41">
        <f t="shared" si="5"/>
        <v>0</v>
      </c>
      <c r="L24" s="42">
        <f t="shared" si="6"/>
        <v>48000</v>
      </c>
      <c r="M24" s="42">
        <f t="shared" si="7"/>
        <v>96000</v>
      </c>
      <c r="N24" s="42">
        <v>2100</v>
      </c>
      <c r="O24" s="50">
        <v>28</v>
      </c>
      <c r="P24" s="50">
        <v>20000</v>
      </c>
      <c r="Q24" s="51"/>
    </row>
    <row r="25" spans="1:17" s="55" customFormat="1">
      <c r="A25" s="46" t="s">
        <v>41</v>
      </c>
      <c r="B25" s="36">
        <v>29532</v>
      </c>
      <c r="C25" s="36">
        <v>29570</v>
      </c>
      <c r="D25" s="37">
        <f t="shared" si="0"/>
        <v>38</v>
      </c>
      <c r="E25" s="38">
        <f t="shared" si="2"/>
        <v>53000</v>
      </c>
      <c r="F25" s="38">
        <f t="shared" si="3"/>
        <v>5000</v>
      </c>
      <c r="G25" s="36">
        <v>1056</v>
      </c>
      <c r="H25" s="36">
        <v>1065</v>
      </c>
      <c r="I25" s="89">
        <f t="shared" si="1"/>
        <v>9</v>
      </c>
      <c r="J25" s="40">
        <f t="shared" si="4"/>
        <v>9</v>
      </c>
      <c r="K25" s="41">
        <f t="shared" si="5"/>
        <v>0</v>
      </c>
      <c r="L25" s="42">
        <f t="shared" si="6"/>
        <v>54000</v>
      </c>
      <c r="M25" s="42">
        <f t="shared" si="7"/>
        <v>112000</v>
      </c>
      <c r="N25" s="42">
        <v>2100</v>
      </c>
      <c r="O25" s="53">
        <v>3</v>
      </c>
      <c r="P25" s="53">
        <v>25000</v>
      </c>
      <c r="Q25" s="54"/>
    </row>
    <row r="26" spans="1:17" s="58" customFormat="1">
      <c r="A26" s="56" t="s">
        <v>42</v>
      </c>
      <c r="B26" s="36">
        <v>29391</v>
      </c>
      <c r="C26" s="36">
        <v>29418</v>
      </c>
      <c r="D26" s="37">
        <f t="shared" si="0"/>
        <v>27</v>
      </c>
      <c r="E26" s="38">
        <f t="shared" si="2"/>
        <v>37000</v>
      </c>
      <c r="F26" s="38">
        <f t="shared" si="3"/>
        <v>4000</v>
      </c>
      <c r="G26" s="36">
        <v>4393</v>
      </c>
      <c r="H26" s="36">
        <v>4412</v>
      </c>
      <c r="I26" s="89">
        <f t="shared" si="1"/>
        <v>19</v>
      </c>
      <c r="J26" s="40">
        <f t="shared" si="4"/>
        <v>19</v>
      </c>
      <c r="K26" s="41">
        <f t="shared" si="5"/>
        <v>0</v>
      </c>
      <c r="L26" s="42">
        <f t="shared" si="6"/>
        <v>114000</v>
      </c>
      <c r="M26" s="42">
        <f t="shared" si="7"/>
        <v>155000</v>
      </c>
      <c r="N26" s="42">
        <v>2100</v>
      </c>
      <c r="O26" s="50">
        <v>44</v>
      </c>
      <c r="P26" s="50">
        <v>25000</v>
      </c>
      <c r="Q26" s="57"/>
    </row>
    <row r="27" spans="1:17">
      <c r="A27" s="35" t="s">
        <v>43</v>
      </c>
      <c r="B27" s="36">
        <v>27196</v>
      </c>
      <c r="C27" s="36">
        <v>27246</v>
      </c>
      <c r="D27" s="37">
        <f t="shared" si="0"/>
        <v>50</v>
      </c>
      <c r="E27" s="38">
        <f t="shared" si="2"/>
        <v>69000</v>
      </c>
      <c r="F27" s="38">
        <f t="shared" si="3"/>
        <v>7000</v>
      </c>
      <c r="G27" s="36">
        <v>6375</v>
      </c>
      <c r="H27" s="36">
        <v>6390</v>
      </c>
      <c r="I27" s="89">
        <f t="shared" si="1"/>
        <v>15</v>
      </c>
      <c r="J27" s="40">
        <f t="shared" si="4"/>
        <v>15</v>
      </c>
      <c r="K27" s="41">
        <f t="shared" si="5"/>
        <v>0</v>
      </c>
      <c r="L27" s="42">
        <f t="shared" si="6"/>
        <v>90000</v>
      </c>
      <c r="M27" s="42">
        <f t="shared" si="7"/>
        <v>166000</v>
      </c>
      <c r="N27" s="42">
        <v>2100</v>
      </c>
      <c r="O27" s="42">
        <v>9</v>
      </c>
      <c r="P27" s="42">
        <v>20000</v>
      </c>
      <c r="Q27" s="43"/>
    </row>
    <row r="28" spans="1:17">
      <c r="A28" s="35" t="s">
        <v>44</v>
      </c>
      <c r="B28" s="36">
        <v>29283</v>
      </c>
      <c r="C28" s="36">
        <v>29317</v>
      </c>
      <c r="D28" s="37">
        <f t="shared" si="0"/>
        <v>34</v>
      </c>
      <c r="E28" s="38">
        <f t="shared" si="2"/>
        <v>47000</v>
      </c>
      <c r="F28" s="38">
        <f t="shared" si="3"/>
        <v>5000</v>
      </c>
      <c r="G28" s="36">
        <v>6535</v>
      </c>
      <c r="H28" s="36">
        <v>6545</v>
      </c>
      <c r="I28" s="89">
        <f t="shared" si="1"/>
        <v>10</v>
      </c>
      <c r="J28" s="40">
        <f t="shared" si="4"/>
        <v>10</v>
      </c>
      <c r="K28" s="41">
        <f t="shared" si="5"/>
        <v>0</v>
      </c>
      <c r="L28" s="42">
        <f t="shared" si="6"/>
        <v>60000</v>
      </c>
      <c r="M28" s="42">
        <f t="shared" si="7"/>
        <v>112000</v>
      </c>
      <c r="N28" s="42">
        <v>2100</v>
      </c>
      <c r="O28" s="42">
        <v>32</v>
      </c>
      <c r="P28" s="42">
        <v>65000</v>
      </c>
      <c r="Q28" s="43"/>
    </row>
    <row r="29" spans="1:17">
      <c r="A29" s="35" t="s">
        <v>45</v>
      </c>
      <c r="B29" s="36">
        <v>22970</v>
      </c>
      <c r="C29" s="36">
        <v>22993</v>
      </c>
      <c r="D29" s="37">
        <f t="shared" si="0"/>
        <v>23</v>
      </c>
      <c r="E29" s="38">
        <f t="shared" si="2"/>
        <v>32000</v>
      </c>
      <c r="F29" s="38">
        <f t="shared" si="3"/>
        <v>3000</v>
      </c>
      <c r="G29" s="36">
        <v>6669</v>
      </c>
      <c r="H29" s="36">
        <v>6680</v>
      </c>
      <c r="I29" s="89">
        <f t="shared" si="1"/>
        <v>11</v>
      </c>
      <c r="J29" s="40">
        <f t="shared" si="4"/>
        <v>11</v>
      </c>
      <c r="K29" s="41">
        <f t="shared" si="5"/>
        <v>0</v>
      </c>
      <c r="L29" s="42">
        <f t="shared" si="6"/>
        <v>66000</v>
      </c>
      <c r="M29" s="42">
        <f t="shared" si="7"/>
        <v>101000</v>
      </c>
      <c r="N29" s="42">
        <v>2100</v>
      </c>
      <c r="O29" s="42">
        <v>4</v>
      </c>
      <c r="P29" s="42"/>
      <c r="Q29" s="43"/>
    </row>
    <row r="30" spans="1:17" s="60" customFormat="1">
      <c r="A30" s="56" t="s">
        <v>46</v>
      </c>
      <c r="B30" s="36">
        <v>26493</v>
      </c>
      <c r="C30" s="36">
        <v>26592</v>
      </c>
      <c r="D30" s="37">
        <f t="shared" si="0"/>
        <v>99</v>
      </c>
      <c r="E30" s="38">
        <f t="shared" si="2"/>
        <v>137000</v>
      </c>
      <c r="F30" s="38">
        <f t="shared" si="3"/>
        <v>14000</v>
      </c>
      <c r="G30" s="36">
        <v>1054</v>
      </c>
      <c r="H30" s="36">
        <v>1067</v>
      </c>
      <c r="I30" s="89">
        <f t="shared" si="1"/>
        <v>13</v>
      </c>
      <c r="J30" s="40">
        <f t="shared" si="4"/>
        <v>13</v>
      </c>
      <c r="K30" s="41">
        <f t="shared" si="5"/>
        <v>0</v>
      </c>
      <c r="L30" s="42">
        <f t="shared" si="6"/>
        <v>78000</v>
      </c>
      <c r="M30" s="42">
        <f t="shared" si="7"/>
        <v>229000</v>
      </c>
      <c r="N30" s="42">
        <v>2100</v>
      </c>
      <c r="O30" s="42">
        <v>36</v>
      </c>
      <c r="P30" s="42">
        <v>55000</v>
      </c>
      <c r="Q30" s="59"/>
    </row>
    <row r="31" spans="1:17" s="52" customFormat="1">
      <c r="A31" s="35" t="s">
        <v>47</v>
      </c>
      <c r="B31" s="36">
        <v>32042</v>
      </c>
      <c r="C31" s="36">
        <v>32102</v>
      </c>
      <c r="D31" s="37">
        <f t="shared" si="0"/>
        <v>60</v>
      </c>
      <c r="E31" s="38">
        <f t="shared" si="2"/>
        <v>83000</v>
      </c>
      <c r="F31" s="38">
        <f t="shared" si="3"/>
        <v>8000</v>
      </c>
      <c r="G31" s="36">
        <v>675</v>
      </c>
      <c r="H31" s="36">
        <v>694</v>
      </c>
      <c r="I31" s="89">
        <f t="shared" si="1"/>
        <v>19</v>
      </c>
      <c r="J31" s="40">
        <f t="shared" si="4"/>
        <v>19</v>
      </c>
      <c r="K31" s="41">
        <f t="shared" si="5"/>
        <v>0</v>
      </c>
      <c r="L31" s="42">
        <f t="shared" si="6"/>
        <v>114000</v>
      </c>
      <c r="M31" s="42">
        <f t="shared" si="7"/>
        <v>205000</v>
      </c>
      <c r="N31" s="42">
        <v>2100</v>
      </c>
      <c r="O31" s="50">
        <v>28</v>
      </c>
      <c r="P31" s="50">
        <v>35000</v>
      </c>
      <c r="Q31" s="51"/>
    </row>
    <row r="32" spans="1:17" s="52" customFormat="1">
      <c r="A32" s="35" t="s">
        <v>48</v>
      </c>
      <c r="B32" s="36">
        <v>27592</v>
      </c>
      <c r="C32" s="36">
        <v>27668</v>
      </c>
      <c r="D32" s="37">
        <f t="shared" si="0"/>
        <v>76</v>
      </c>
      <c r="E32" s="38">
        <f t="shared" si="2"/>
        <v>105000</v>
      </c>
      <c r="F32" s="38">
        <f t="shared" si="3"/>
        <v>11000</v>
      </c>
      <c r="G32" s="36">
        <v>129</v>
      </c>
      <c r="H32" s="36">
        <v>142</v>
      </c>
      <c r="I32" s="89">
        <f t="shared" si="1"/>
        <v>13</v>
      </c>
      <c r="J32" s="40">
        <f t="shared" si="4"/>
        <v>13</v>
      </c>
      <c r="K32" s="41">
        <f t="shared" si="5"/>
        <v>0</v>
      </c>
      <c r="L32" s="42">
        <f t="shared" si="6"/>
        <v>78000</v>
      </c>
      <c r="M32" s="42">
        <f t="shared" si="7"/>
        <v>194000</v>
      </c>
      <c r="N32" s="42">
        <v>2100</v>
      </c>
      <c r="O32" s="50">
        <v>17</v>
      </c>
      <c r="P32" s="50">
        <v>20000</v>
      </c>
      <c r="Q32" s="51"/>
    </row>
    <row r="33" spans="1:17">
      <c r="A33" s="35" t="s">
        <v>49</v>
      </c>
      <c r="B33" s="36">
        <v>29868</v>
      </c>
      <c r="C33" s="36">
        <v>29934</v>
      </c>
      <c r="D33" s="37">
        <f t="shared" si="0"/>
        <v>66</v>
      </c>
      <c r="E33" s="38">
        <f t="shared" si="2"/>
        <v>92000</v>
      </c>
      <c r="F33" s="38">
        <f t="shared" si="3"/>
        <v>9000</v>
      </c>
      <c r="G33" s="36">
        <v>3390</v>
      </c>
      <c r="H33" s="36">
        <v>3406</v>
      </c>
      <c r="I33" s="89">
        <f t="shared" si="1"/>
        <v>16</v>
      </c>
      <c r="J33" s="40">
        <f t="shared" si="4"/>
        <v>16</v>
      </c>
      <c r="K33" s="41">
        <f t="shared" si="5"/>
        <v>0</v>
      </c>
      <c r="L33" s="42">
        <f t="shared" si="6"/>
        <v>96000</v>
      </c>
      <c r="M33" s="42">
        <f t="shared" si="7"/>
        <v>197000</v>
      </c>
      <c r="N33" s="42">
        <v>2100</v>
      </c>
      <c r="O33" s="42">
        <v>41</v>
      </c>
      <c r="P33" s="42"/>
      <c r="Q33" s="43"/>
    </row>
    <row r="34" spans="1:17" s="55" customFormat="1">
      <c r="A34" s="46" t="s">
        <v>50</v>
      </c>
      <c r="B34" s="36">
        <v>25020</v>
      </c>
      <c r="C34" s="36">
        <v>25105</v>
      </c>
      <c r="D34" s="37">
        <f t="shared" si="0"/>
        <v>85</v>
      </c>
      <c r="E34" s="38">
        <f t="shared" si="2"/>
        <v>118000</v>
      </c>
      <c r="F34" s="38">
        <f t="shared" si="3"/>
        <v>12000</v>
      </c>
      <c r="G34" s="36">
        <v>6031</v>
      </c>
      <c r="H34" s="36">
        <v>6053</v>
      </c>
      <c r="I34" s="89">
        <f t="shared" si="1"/>
        <v>22</v>
      </c>
      <c r="J34" s="40">
        <f t="shared" si="4"/>
        <v>22</v>
      </c>
      <c r="K34" s="41">
        <f t="shared" si="5"/>
        <v>0</v>
      </c>
      <c r="L34" s="42">
        <f t="shared" si="6"/>
        <v>132000</v>
      </c>
      <c r="M34" s="42">
        <f t="shared" si="7"/>
        <v>262000</v>
      </c>
      <c r="N34" s="42">
        <v>2100</v>
      </c>
      <c r="O34" s="53">
        <v>0</v>
      </c>
      <c r="P34" s="50">
        <v>45000</v>
      </c>
      <c r="Q34" s="54"/>
    </row>
    <row r="35" spans="1:17" s="60" customFormat="1">
      <c r="A35" s="56" t="s">
        <v>51</v>
      </c>
      <c r="B35" s="36">
        <v>7745</v>
      </c>
      <c r="C35" s="36">
        <v>7797</v>
      </c>
      <c r="D35" s="37">
        <f t="shared" si="0"/>
        <v>52</v>
      </c>
      <c r="E35" s="38">
        <f t="shared" si="2"/>
        <v>72000</v>
      </c>
      <c r="F35" s="38">
        <f t="shared" si="3"/>
        <v>7000</v>
      </c>
      <c r="G35" s="36">
        <v>1305</v>
      </c>
      <c r="H35" s="36">
        <v>1317</v>
      </c>
      <c r="I35" s="89">
        <f t="shared" si="1"/>
        <v>12</v>
      </c>
      <c r="J35" s="40">
        <f t="shared" si="4"/>
        <v>12</v>
      </c>
      <c r="K35" s="41">
        <f t="shared" si="5"/>
        <v>0</v>
      </c>
      <c r="L35" s="42">
        <f t="shared" si="6"/>
        <v>72000</v>
      </c>
      <c r="M35" s="42">
        <f t="shared" si="7"/>
        <v>151000</v>
      </c>
      <c r="N35" s="42">
        <v>2100</v>
      </c>
      <c r="O35" s="42">
        <v>59</v>
      </c>
      <c r="P35" s="42"/>
      <c r="Q35" s="59"/>
    </row>
    <row r="36" spans="1:17">
      <c r="A36" s="35" t="s">
        <v>52</v>
      </c>
      <c r="B36" s="36">
        <v>30602</v>
      </c>
      <c r="C36" s="36">
        <v>30699</v>
      </c>
      <c r="D36" s="37">
        <f t="shared" si="0"/>
        <v>97</v>
      </c>
      <c r="E36" s="38">
        <f t="shared" si="2"/>
        <v>135000</v>
      </c>
      <c r="F36" s="38">
        <f t="shared" si="3"/>
        <v>14000</v>
      </c>
      <c r="G36" s="36">
        <v>7264</v>
      </c>
      <c r="H36" s="36">
        <v>7279</v>
      </c>
      <c r="I36" s="89">
        <f t="shared" si="1"/>
        <v>15</v>
      </c>
      <c r="J36" s="40">
        <f t="shared" si="4"/>
        <v>15</v>
      </c>
      <c r="K36" s="41">
        <f t="shared" si="5"/>
        <v>0</v>
      </c>
      <c r="L36" s="42">
        <f t="shared" si="6"/>
        <v>90000</v>
      </c>
      <c r="M36" s="42">
        <f t="shared" si="7"/>
        <v>239000</v>
      </c>
      <c r="N36" s="42">
        <v>2100</v>
      </c>
      <c r="O36" s="42">
        <v>4</v>
      </c>
      <c r="P36" s="42">
        <v>65000</v>
      </c>
      <c r="Q36" s="43"/>
    </row>
    <row r="37" spans="1:17">
      <c r="A37" s="35" t="s">
        <v>53</v>
      </c>
      <c r="B37" s="36">
        <v>31857</v>
      </c>
      <c r="C37" s="36">
        <v>31939</v>
      </c>
      <c r="D37" s="37">
        <f t="shared" si="0"/>
        <v>82</v>
      </c>
      <c r="E37" s="38">
        <f t="shared" si="2"/>
        <v>114000</v>
      </c>
      <c r="F37" s="38">
        <f t="shared" si="3"/>
        <v>11000</v>
      </c>
      <c r="G37" s="36">
        <v>1426</v>
      </c>
      <c r="H37" s="36">
        <v>1442</v>
      </c>
      <c r="I37" s="89">
        <f t="shared" si="1"/>
        <v>16</v>
      </c>
      <c r="J37" s="40">
        <f t="shared" si="4"/>
        <v>16</v>
      </c>
      <c r="K37" s="41">
        <f t="shared" si="5"/>
        <v>0</v>
      </c>
      <c r="L37" s="42">
        <f t="shared" si="6"/>
        <v>96000</v>
      </c>
      <c r="M37" s="42">
        <f t="shared" si="7"/>
        <v>221000</v>
      </c>
      <c r="N37" s="42">
        <v>2100</v>
      </c>
      <c r="O37" s="42">
        <v>53</v>
      </c>
      <c r="P37" s="42">
        <v>30000</v>
      </c>
      <c r="Q37" s="43"/>
    </row>
    <row r="38" spans="1:17" s="58" customFormat="1">
      <c r="A38" s="56" t="s">
        <v>54</v>
      </c>
      <c r="B38" s="36">
        <v>6730</v>
      </c>
      <c r="C38" s="36">
        <v>6783</v>
      </c>
      <c r="D38" s="37">
        <f t="shared" si="0"/>
        <v>53</v>
      </c>
      <c r="E38" s="38">
        <f t="shared" si="2"/>
        <v>74000</v>
      </c>
      <c r="F38" s="38">
        <f t="shared" si="3"/>
        <v>7000</v>
      </c>
      <c r="G38" s="36">
        <v>3979</v>
      </c>
      <c r="H38" s="36">
        <v>3994</v>
      </c>
      <c r="I38" s="89">
        <f t="shared" si="1"/>
        <v>15</v>
      </c>
      <c r="J38" s="40">
        <f t="shared" si="4"/>
        <v>15</v>
      </c>
      <c r="K38" s="41">
        <f t="shared" si="5"/>
        <v>0</v>
      </c>
      <c r="L38" s="42">
        <f t="shared" si="6"/>
        <v>90000</v>
      </c>
      <c r="M38" s="42">
        <f t="shared" si="7"/>
        <v>171000</v>
      </c>
      <c r="N38" s="42">
        <v>2100</v>
      </c>
      <c r="O38" s="50">
        <v>11</v>
      </c>
      <c r="P38" s="50">
        <v>25000</v>
      </c>
      <c r="Q38" s="57"/>
    </row>
    <row r="39" spans="1:17">
      <c r="A39" s="35" t="s">
        <v>55</v>
      </c>
      <c r="B39" s="36">
        <v>151</v>
      </c>
      <c r="C39" s="36">
        <v>206</v>
      </c>
      <c r="D39" s="37">
        <f t="shared" si="0"/>
        <v>55</v>
      </c>
      <c r="E39" s="38">
        <f t="shared" si="2"/>
        <v>76000</v>
      </c>
      <c r="F39" s="38">
        <f t="shared" si="3"/>
        <v>8000</v>
      </c>
      <c r="G39" s="36">
        <v>4505</v>
      </c>
      <c r="H39" s="36">
        <v>4510</v>
      </c>
      <c r="I39" s="89">
        <f t="shared" si="1"/>
        <v>5</v>
      </c>
      <c r="J39" s="40">
        <f t="shared" si="4"/>
        <v>5</v>
      </c>
      <c r="K39" s="41">
        <f t="shared" si="5"/>
        <v>0</v>
      </c>
      <c r="L39" s="42">
        <f t="shared" si="6"/>
        <v>30000</v>
      </c>
      <c r="M39" s="42">
        <f t="shared" si="7"/>
        <v>114000</v>
      </c>
      <c r="N39" s="42">
        <v>2100</v>
      </c>
      <c r="O39" s="42">
        <v>27</v>
      </c>
      <c r="P39" s="42"/>
      <c r="Q39" s="43"/>
    </row>
    <row r="40" spans="1:17" s="60" customFormat="1">
      <c r="A40" s="56" t="s">
        <v>56</v>
      </c>
      <c r="B40" s="36">
        <v>29922</v>
      </c>
      <c r="C40" s="36">
        <v>29961</v>
      </c>
      <c r="D40" s="37">
        <f t="shared" si="0"/>
        <v>39</v>
      </c>
      <c r="E40" s="38">
        <f t="shared" si="2"/>
        <v>54000</v>
      </c>
      <c r="F40" s="38">
        <f t="shared" si="3"/>
        <v>5000</v>
      </c>
      <c r="G40" s="36">
        <v>5295</v>
      </c>
      <c r="H40" s="36">
        <v>5305</v>
      </c>
      <c r="I40" s="89">
        <f t="shared" si="1"/>
        <v>10</v>
      </c>
      <c r="J40" s="40">
        <f t="shared" si="4"/>
        <v>10</v>
      </c>
      <c r="K40" s="41">
        <f t="shared" si="5"/>
        <v>0</v>
      </c>
      <c r="L40" s="42">
        <f t="shared" si="6"/>
        <v>60000</v>
      </c>
      <c r="M40" s="42">
        <f t="shared" si="7"/>
        <v>119000</v>
      </c>
      <c r="N40" s="42">
        <v>2100</v>
      </c>
      <c r="O40" s="42">
        <v>8</v>
      </c>
      <c r="P40" s="42">
        <v>30000</v>
      </c>
      <c r="Q40" s="59"/>
    </row>
    <row r="41" spans="1:17">
      <c r="A41" s="35" t="s">
        <v>57</v>
      </c>
      <c r="B41" s="36">
        <v>28944</v>
      </c>
      <c r="C41" s="36">
        <v>29033</v>
      </c>
      <c r="D41" s="37">
        <f t="shared" si="0"/>
        <v>89</v>
      </c>
      <c r="E41" s="38">
        <f t="shared" si="2"/>
        <v>124000</v>
      </c>
      <c r="F41" s="38">
        <f t="shared" si="3"/>
        <v>12000</v>
      </c>
      <c r="G41" s="36">
        <v>1485</v>
      </c>
      <c r="H41" s="36">
        <v>1508</v>
      </c>
      <c r="I41" s="89">
        <f t="shared" si="1"/>
        <v>23</v>
      </c>
      <c r="J41" s="40">
        <f t="shared" si="4"/>
        <v>23</v>
      </c>
      <c r="K41" s="41">
        <f t="shared" si="5"/>
        <v>0</v>
      </c>
      <c r="L41" s="42">
        <f t="shared" si="6"/>
        <v>138000</v>
      </c>
      <c r="M41" s="42">
        <f t="shared" si="7"/>
        <v>274000</v>
      </c>
      <c r="N41" s="42">
        <v>2100</v>
      </c>
      <c r="O41" s="42">
        <v>8</v>
      </c>
      <c r="P41" s="42">
        <v>35000</v>
      </c>
      <c r="Q41" s="43"/>
    </row>
    <row r="42" spans="1:17">
      <c r="A42" s="35" t="s">
        <v>58</v>
      </c>
      <c r="B42" s="36">
        <v>28557</v>
      </c>
      <c r="C42" s="36">
        <v>28609</v>
      </c>
      <c r="D42" s="37">
        <f t="shared" si="0"/>
        <v>52</v>
      </c>
      <c r="E42" s="38">
        <f t="shared" si="2"/>
        <v>72000</v>
      </c>
      <c r="F42" s="38">
        <f t="shared" si="3"/>
        <v>7000</v>
      </c>
      <c r="G42" s="36">
        <v>767</v>
      </c>
      <c r="H42" s="36">
        <v>778</v>
      </c>
      <c r="I42" s="89">
        <f t="shared" si="1"/>
        <v>11</v>
      </c>
      <c r="J42" s="40">
        <f t="shared" si="4"/>
        <v>11</v>
      </c>
      <c r="K42" s="41">
        <f t="shared" si="5"/>
        <v>0</v>
      </c>
      <c r="L42" s="42">
        <f t="shared" si="6"/>
        <v>66000</v>
      </c>
      <c r="M42" s="42">
        <f t="shared" si="7"/>
        <v>145000</v>
      </c>
      <c r="N42" s="42">
        <v>2100</v>
      </c>
      <c r="O42" s="42">
        <v>29</v>
      </c>
      <c r="P42" s="42"/>
      <c r="Q42" s="43"/>
    </row>
    <row r="43" spans="1:17">
      <c r="A43" s="35" t="s">
        <v>59</v>
      </c>
      <c r="B43" s="36">
        <v>33869</v>
      </c>
      <c r="C43" s="36">
        <v>33921</v>
      </c>
      <c r="D43" s="37">
        <f t="shared" si="0"/>
        <v>52</v>
      </c>
      <c r="E43" s="38">
        <f t="shared" si="2"/>
        <v>72000</v>
      </c>
      <c r="F43" s="38">
        <f t="shared" si="3"/>
        <v>7000</v>
      </c>
      <c r="G43" s="36">
        <v>1868</v>
      </c>
      <c r="H43" s="36">
        <v>1884</v>
      </c>
      <c r="I43" s="89">
        <f t="shared" si="1"/>
        <v>16</v>
      </c>
      <c r="J43" s="40">
        <f t="shared" si="4"/>
        <v>16</v>
      </c>
      <c r="K43" s="41">
        <f t="shared" si="5"/>
        <v>0</v>
      </c>
      <c r="L43" s="42">
        <f t="shared" si="6"/>
        <v>96000</v>
      </c>
      <c r="M43" s="42">
        <f t="shared" si="7"/>
        <v>175000</v>
      </c>
      <c r="N43" s="42">
        <v>2100</v>
      </c>
      <c r="O43" s="42">
        <v>22</v>
      </c>
      <c r="P43" s="42"/>
      <c r="Q43" s="43"/>
    </row>
    <row r="44" spans="1:17">
      <c r="A44" s="35" t="s">
        <v>60</v>
      </c>
      <c r="B44" s="36">
        <v>29476</v>
      </c>
      <c r="C44" s="36">
        <v>29511</v>
      </c>
      <c r="D44" s="37">
        <f t="shared" si="0"/>
        <v>35</v>
      </c>
      <c r="E44" s="38">
        <f t="shared" si="2"/>
        <v>49000</v>
      </c>
      <c r="F44" s="38">
        <f t="shared" si="3"/>
        <v>5000</v>
      </c>
      <c r="G44" s="36">
        <v>1372</v>
      </c>
      <c r="H44" s="36">
        <v>1384</v>
      </c>
      <c r="I44" s="89">
        <f t="shared" si="1"/>
        <v>12</v>
      </c>
      <c r="J44" s="40">
        <f t="shared" si="4"/>
        <v>12</v>
      </c>
      <c r="K44" s="41">
        <f t="shared" si="5"/>
        <v>0</v>
      </c>
      <c r="L44" s="42">
        <f t="shared" si="6"/>
        <v>72000</v>
      </c>
      <c r="M44" s="42">
        <f t="shared" si="7"/>
        <v>126000</v>
      </c>
      <c r="N44" s="42">
        <v>2100</v>
      </c>
      <c r="O44" s="42">
        <v>15</v>
      </c>
      <c r="P44" s="42"/>
      <c r="Q44" s="43"/>
    </row>
    <row r="45" spans="1:17">
      <c r="A45" s="35" t="s">
        <v>61</v>
      </c>
      <c r="B45" s="36">
        <v>30537</v>
      </c>
      <c r="C45" s="36">
        <v>30578</v>
      </c>
      <c r="D45" s="37">
        <f t="shared" si="0"/>
        <v>41</v>
      </c>
      <c r="E45" s="38">
        <f t="shared" si="2"/>
        <v>57000</v>
      </c>
      <c r="F45" s="38">
        <f t="shared" si="3"/>
        <v>6000</v>
      </c>
      <c r="G45" s="36">
        <v>1223</v>
      </c>
      <c r="H45" s="36">
        <v>1231</v>
      </c>
      <c r="I45" s="89">
        <f t="shared" si="1"/>
        <v>8</v>
      </c>
      <c r="J45" s="40">
        <f t="shared" si="4"/>
        <v>8</v>
      </c>
      <c r="K45" s="41">
        <f t="shared" si="5"/>
        <v>0</v>
      </c>
      <c r="L45" s="42">
        <f t="shared" si="6"/>
        <v>48000</v>
      </c>
      <c r="M45" s="42">
        <f t="shared" si="7"/>
        <v>111000</v>
      </c>
      <c r="N45" s="42">
        <v>2100</v>
      </c>
      <c r="O45" s="42">
        <v>8</v>
      </c>
      <c r="P45" s="42">
        <v>10000</v>
      </c>
      <c r="Q45" s="43"/>
    </row>
    <row r="46" spans="1:17" s="49" customFormat="1">
      <c r="A46" s="46" t="s">
        <v>62</v>
      </c>
      <c r="B46" s="36">
        <v>32527</v>
      </c>
      <c r="C46" s="36">
        <v>32558</v>
      </c>
      <c r="D46" s="37">
        <f t="shared" si="0"/>
        <v>31</v>
      </c>
      <c r="E46" s="38">
        <f t="shared" si="2"/>
        <v>43000</v>
      </c>
      <c r="F46" s="38">
        <f t="shared" si="3"/>
        <v>4000</v>
      </c>
      <c r="G46" s="36">
        <v>1239</v>
      </c>
      <c r="H46" s="36">
        <v>1247</v>
      </c>
      <c r="I46" s="89">
        <f t="shared" si="1"/>
        <v>8</v>
      </c>
      <c r="J46" s="40">
        <f t="shared" si="4"/>
        <v>8</v>
      </c>
      <c r="K46" s="41">
        <f t="shared" si="5"/>
        <v>0</v>
      </c>
      <c r="L46" s="42">
        <f t="shared" si="6"/>
        <v>48000</v>
      </c>
      <c r="M46" s="42">
        <f t="shared" si="7"/>
        <v>95000</v>
      </c>
      <c r="N46" s="42">
        <v>2100</v>
      </c>
      <c r="O46" s="47">
        <v>12</v>
      </c>
      <c r="P46" s="42">
        <v>10000</v>
      </c>
      <c r="Q46" s="48"/>
    </row>
    <row r="47" spans="1:17">
      <c r="A47" s="35" t="s">
        <v>63</v>
      </c>
      <c r="B47" s="36">
        <v>32761</v>
      </c>
      <c r="C47" s="36">
        <v>32854</v>
      </c>
      <c r="D47" s="37">
        <f t="shared" si="0"/>
        <v>93</v>
      </c>
      <c r="E47" s="38">
        <f t="shared" si="2"/>
        <v>129000</v>
      </c>
      <c r="F47" s="38">
        <f t="shared" si="3"/>
        <v>13000</v>
      </c>
      <c r="G47" s="36">
        <v>6092</v>
      </c>
      <c r="H47" s="36">
        <v>6103</v>
      </c>
      <c r="I47" s="89">
        <f t="shared" si="1"/>
        <v>11</v>
      </c>
      <c r="J47" s="40">
        <f t="shared" si="4"/>
        <v>11</v>
      </c>
      <c r="K47" s="41">
        <f t="shared" si="5"/>
        <v>0</v>
      </c>
      <c r="L47" s="42">
        <f t="shared" si="6"/>
        <v>66000</v>
      </c>
      <c r="M47" s="42">
        <f t="shared" si="7"/>
        <v>208000</v>
      </c>
      <c r="N47" s="42">
        <v>2100</v>
      </c>
      <c r="O47" s="42">
        <v>8</v>
      </c>
      <c r="P47" s="42">
        <v>15000</v>
      </c>
      <c r="Q47" s="43"/>
    </row>
    <row r="48" spans="1:17">
      <c r="A48" s="35" t="s">
        <v>64</v>
      </c>
      <c r="B48" s="36">
        <v>29698</v>
      </c>
      <c r="C48" s="36">
        <v>29735</v>
      </c>
      <c r="D48" s="37">
        <f t="shared" si="0"/>
        <v>37</v>
      </c>
      <c r="E48" s="38">
        <f t="shared" si="2"/>
        <v>51000</v>
      </c>
      <c r="F48" s="38">
        <f t="shared" si="3"/>
        <v>5000</v>
      </c>
      <c r="G48" s="36">
        <v>3225</v>
      </c>
      <c r="H48" s="36">
        <v>3235</v>
      </c>
      <c r="I48" s="89">
        <f t="shared" si="1"/>
        <v>10</v>
      </c>
      <c r="J48" s="40">
        <f t="shared" si="4"/>
        <v>10</v>
      </c>
      <c r="K48" s="41">
        <f t="shared" si="5"/>
        <v>0</v>
      </c>
      <c r="L48" s="42">
        <f t="shared" si="6"/>
        <v>60000</v>
      </c>
      <c r="M48" s="42">
        <f t="shared" si="7"/>
        <v>116000</v>
      </c>
      <c r="N48" s="42">
        <v>2100</v>
      </c>
      <c r="O48" s="42">
        <v>3</v>
      </c>
      <c r="P48" s="42">
        <v>20000</v>
      </c>
      <c r="Q48" s="43"/>
    </row>
    <row r="49" spans="1:17" s="60" customFormat="1">
      <c r="A49" s="56" t="s">
        <v>65</v>
      </c>
      <c r="B49" s="36">
        <v>483</v>
      </c>
      <c r="C49" s="36">
        <v>519</v>
      </c>
      <c r="D49" s="37">
        <f t="shared" si="0"/>
        <v>36</v>
      </c>
      <c r="E49" s="38">
        <f t="shared" si="2"/>
        <v>50000</v>
      </c>
      <c r="F49" s="38">
        <f t="shared" si="3"/>
        <v>5000</v>
      </c>
      <c r="G49" s="36">
        <v>101</v>
      </c>
      <c r="H49" s="36">
        <v>103</v>
      </c>
      <c r="I49" s="89">
        <f t="shared" si="1"/>
        <v>2</v>
      </c>
      <c r="J49" s="40">
        <f t="shared" si="4"/>
        <v>2</v>
      </c>
      <c r="K49" s="41">
        <f t="shared" si="5"/>
        <v>0</v>
      </c>
      <c r="L49" s="42">
        <f t="shared" si="6"/>
        <v>12000</v>
      </c>
      <c r="M49" s="42">
        <f t="shared" si="7"/>
        <v>67000</v>
      </c>
      <c r="N49" s="42">
        <v>2100</v>
      </c>
      <c r="O49" s="42">
        <v>0</v>
      </c>
      <c r="P49" s="42">
        <v>40000</v>
      </c>
      <c r="Q49" s="59"/>
    </row>
    <row r="50" spans="1:17">
      <c r="A50" s="35" t="s">
        <v>66</v>
      </c>
      <c r="B50" s="36">
        <v>27406</v>
      </c>
      <c r="C50" s="36">
        <v>27473</v>
      </c>
      <c r="D50" s="37">
        <f t="shared" si="0"/>
        <v>67</v>
      </c>
      <c r="E50" s="38">
        <f t="shared" si="2"/>
        <v>93000</v>
      </c>
      <c r="F50" s="38">
        <f t="shared" si="3"/>
        <v>9000</v>
      </c>
      <c r="G50" s="36">
        <v>6213</v>
      </c>
      <c r="H50" s="36">
        <v>6230</v>
      </c>
      <c r="I50" s="89">
        <f t="shared" si="1"/>
        <v>17</v>
      </c>
      <c r="J50" s="40">
        <f t="shared" si="4"/>
        <v>17</v>
      </c>
      <c r="K50" s="41">
        <f t="shared" si="5"/>
        <v>0</v>
      </c>
      <c r="L50" s="42">
        <f t="shared" si="6"/>
        <v>102000</v>
      </c>
      <c r="M50" s="42">
        <f t="shared" si="7"/>
        <v>204000</v>
      </c>
      <c r="N50" s="42">
        <v>2100</v>
      </c>
      <c r="O50" s="42">
        <v>16</v>
      </c>
      <c r="P50" s="42">
        <v>15000</v>
      </c>
      <c r="Q50" s="43"/>
    </row>
    <row r="51" spans="1:17">
      <c r="A51" s="35" t="s">
        <v>67</v>
      </c>
      <c r="B51" s="36">
        <v>7419</v>
      </c>
      <c r="C51" s="36">
        <v>7468</v>
      </c>
      <c r="D51" s="37">
        <f t="shared" si="0"/>
        <v>49</v>
      </c>
      <c r="E51" s="38">
        <f t="shared" si="2"/>
        <v>68000</v>
      </c>
      <c r="F51" s="38">
        <f t="shared" si="3"/>
        <v>7000</v>
      </c>
      <c r="G51" s="36">
        <v>6873</v>
      </c>
      <c r="H51" s="36">
        <v>6879</v>
      </c>
      <c r="I51" s="89">
        <f t="shared" si="1"/>
        <v>6</v>
      </c>
      <c r="J51" s="40">
        <f t="shared" si="4"/>
        <v>6</v>
      </c>
      <c r="K51" s="41">
        <f t="shared" si="5"/>
        <v>0</v>
      </c>
      <c r="L51" s="42">
        <f t="shared" si="6"/>
        <v>36000</v>
      </c>
      <c r="M51" s="42">
        <f t="shared" si="7"/>
        <v>111000</v>
      </c>
      <c r="N51" s="42">
        <v>2100</v>
      </c>
      <c r="O51" s="42">
        <v>36</v>
      </c>
      <c r="P51" s="42"/>
      <c r="Q51" s="43"/>
    </row>
    <row r="52" spans="1:17">
      <c r="A52" s="35" t="s">
        <v>68</v>
      </c>
      <c r="B52" s="36">
        <v>26944</v>
      </c>
      <c r="C52" s="36">
        <v>26988</v>
      </c>
      <c r="D52" s="37">
        <f t="shared" si="0"/>
        <v>44</v>
      </c>
      <c r="E52" s="38">
        <f t="shared" si="2"/>
        <v>61000</v>
      </c>
      <c r="F52" s="38">
        <f t="shared" si="3"/>
        <v>6000</v>
      </c>
      <c r="G52" s="36">
        <v>2372</v>
      </c>
      <c r="H52" s="36">
        <v>2396</v>
      </c>
      <c r="I52" s="89">
        <f t="shared" si="1"/>
        <v>24</v>
      </c>
      <c r="J52" s="40">
        <f t="shared" si="4"/>
        <v>24</v>
      </c>
      <c r="K52" s="41">
        <f t="shared" si="5"/>
        <v>0</v>
      </c>
      <c r="L52" s="42">
        <f t="shared" si="6"/>
        <v>144000</v>
      </c>
      <c r="M52" s="42">
        <f t="shared" si="7"/>
        <v>211000</v>
      </c>
      <c r="N52" s="42">
        <v>2100</v>
      </c>
      <c r="O52" s="42">
        <v>27</v>
      </c>
      <c r="P52" s="42">
        <v>45000</v>
      </c>
      <c r="Q52" s="43"/>
    </row>
    <row r="53" spans="1:17">
      <c r="A53" s="35" t="s">
        <v>69</v>
      </c>
      <c r="B53" s="36">
        <v>28183</v>
      </c>
      <c r="C53" s="36">
        <v>28222</v>
      </c>
      <c r="D53" s="37">
        <f t="shared" si="0"/>
        <v>39</v>
      </c>
      <c r="E53" s="38">
        <f t="shared" si="2"/>
        <v>54000</v>
      </c>
      <c r="F53" s="38">
        <f t="shared" si="3"/>
        <v>5000</v>
      </c>
      <c r="G53" s="36">
        <v>6167</v>
      </c>
      <c r="H53" s="36">
        <v>6174</v>
      </c>
      <c r="I53" s="89">
        <f t="shared" si="1"/>
        <v>7</v>
      </c>
      <c r="J53" s="40">
        <f t="shared" si="4"/>
        <v>7</v>
      </c>
      <c r="K53" s="41">
        <f t="shared" si="5"/>
        <v>0</v>
      </c>
      <c r="L53" s="42">
        <f t="shared" si="6"/>
        <v>42000</v>
      </c>
      <c r="M53" s="42">
        <f t="shared" si="7"/>
        <v>101000</v>
      </c>
      <c r="N53" s="42">
        <v>2100</v>
      </c>
      <c r="O53" s="42">
        <v>6</v>
      </c>
      <c r="P53" s="42">
        <v>20000</v>
      </c>
      <c r="Q53" s="43"/>
    </row>
    <row r="54" spans="1:17" s="60" customFormat="1">
      <c r="A54" s="56" t="s">
        <v>70</v>
      </c>
      <c r="B54" s="36">
        <v>27094</v>
      </c>
      <c r="C54" s="36">
        <v>27193</v>
      </c>
      <c r="D54" s="37">
        <f t="shared" si="0"/>
        <v>99</v>
      </c>
      <c r="E54" s="38">
        <f t="shared" si="2"/>
        <v>137000</v>
      </c>
      <c r="F54" s="38">
        <f t="shared" si="3"/>
        <v>14000</v>
      </c>
      <c r="G54" s="36">
        <v>6589</v>
      </c>
      <c r="H54" s="36">
        <v>6602</v>
      </c>
      <c r="I54" s="89">
        <f t="shared" si="1"/>
        <v>13</v>
      </c>
      <c r="J54" s="40">
        <f t="shared" si="4"/>
        <v>13</v>
      </c>
      <c r="K54" s="41">
        <f t="shared" si="5"/>
        <v>0</v>
      </c>
      <c r="L54" s="42">
        <f t="shared" si="6"/>
        <v>78000</v>
      </c>
      <c r="M54" s="42">
        <f t="shared" si="7"/>
        <v>229000</v>
      </c>
      <c r="N54" s="42">
        <v>2100</v>
      </c>
      <c r="O54" s="42">
        <v>29</v>
      </c>
      <c r="P54" s="42">
        <v>25000</v>
      </c>
      <c r="Q54" s="59"/>
    </row>
    <row r="55" spans="1:17">
      <c r="A55" s="35" t="s">
        <v>71</v>
      </c>
      <c r="B55" s="36">
        <v>30901</v>
      </c>
      <c r="C55" s="36">
        <v>30955</v>
      </c>
      <c r="D55" s="37">
        <f t="shared" si="0"/>
        <v>54</v>
      </c>
      <c r="E55" s="38">
        <f t="shared" si="2"/>
        <v>75000</v>
      </c>
      <c r="F55" s="38">
        <f t="shared" si="3"/>
        <v>8000</v>
      </c>
      <c r="G55" s="36">
        <v>1611</v>
      </c>
      <c r="H55" s="36">
        <v>1618</v>
      </c>
      <c r="I55" s="89">
        <f t="shared" si="1"/>
        <v>7</v>
      </c>
      <c r="J55" s="40">
        <f t="shared" si="4"/>
        <v>7</v>
      </c>
      <c r="K55" s="41">
        <f t="shared" si="5"/>
        <v>0</v>
      </c>
      <c r="L55" s="42">
        <f t="shared" si="6"/>
        <v>42000</v>
      </c>
      <c r="M55" s="42">
        <f t="shared" si="7"/>
        <v>125000</v>
      </c>
      <c r="N55" s="42">
        <v>2100</v>
      </c>
      <c r="O55" s="42">
        <v>29</v>
      </c>
      <c r="P55" s="42">
        <v>10000</v>
      </c>
      <c r="Q55" s="43"/>
    </row>
    <row r="56" spans="1:17" s="60" customFormat="1">
      <c r="A56" s="56" t="s">
        <v>72</v>
      </c>
      <c r="B56" s="36">
        <v>26993</v>
      </c>
      <c r="C56" s="36">
        <v>27052</v>
      </c>
      <c r="D56" s="37">
        <f t="shared" si="0"/>
        <v>59</v>
      </c>
      <c r="E56" s="38">
        <f t="shared" si="2"/>
        <v>82000</v>
      </c>
      <c r="F56" s="38">
        <f t="shared" si="3"/>
        <v>8000</v>
      </c>
      <c r="G56" s="36">
        <v>2680</v>
      </c>
      <c r="H56" s="36">
        <v>2689</v>
      </c>
      <c r="I56" s="89">
        <f t="shared" si="1"/>
        <v>9</v>
      </c>
      <c r="J56" s="40">
        <f t="shared" si="4"/>
        <v>9</v>
      </c>
      <c r="K56" s="41">
        <f t="shared" si="5"/>
        <v>0</v>
      </c>
      <c r="L56" s="42">
        <f t="shared" si="6"/>
        <v>54000</v>
      </c>
      <c r="M56" s="42">
        <f t="shared" si="7"/>
        <v>144000</v>
      </c>
      <c r="N56" s="42">
        <v>2100</v>
      </c>
      <c r="O56" s="42">
        <v>30</v>
      </c>
      <c r="P56" s="42">
        <v>35000</v>
      </c>
      <c r="Q56" s="59"/>
    </row>
    <row r="57" spans="1:17">
      <c r="A57" s="35" t="s">
        <v>73</v>
      </c>
      <c r="B57" s="36">
        <v>30111</v>
      </c>
      <c r="C57" s="36">
        <v>30185</v>
      </c>
      <c r="D57" s="37">
        <f t="shared" si="0"/>
        <v>74</v>
      </c>
      <c r="E57" s="38">
        <f t="shared" si="2"/>
        <v>103000</v>
      </c>
      <c r="F57" s="38">
        <f t="shared" si="3"/>
        <v>10000</v>
      </c>
      <c r="G57" s="36">
        <v>2966</v>
      </c>
      <c r="H57" s="36">
        <v>2991</v>
      </c>
      <c r="I57" s="89">
        <f t="shared" si="1"/>
        <v>25</v>
      </c>
      <c r="J57" s="40">
        <f t="shared" si="4"/>
        <v>25</v>
      </c>
      <c r="K57" s="41">
        <f t="shared" si="5"/>
        <v>0</v>
      </c>
      <c r="L57" s="42">
        <f t="shared" si="6"/>
        <v>150000</v>
      </c>
      <c r="M57" s="42">
        <f t="shared" si="7"/>
        <v>263000</v>
      </c>
      <c r="N57" s="42">
        <v>2100</v>
      </c>
      <c r="O57" s="42">
        <v>31</v>
      </c>
      <c r="P57" s="42"/>
      <c r="Q57" s="43"/>
    </row>
    <row r="58" spans="1:17">
      <c r="A58" s="35" t="s">
        <v>74</v>
      </c>
      <c r="B58" s="36">
        <v>20542</v>
      </c>
      <c r="C58" s="36">
        <v>20605</v>
      </c>
      <c r="D58" s="37">
        <f t="shared" si="0"/>
        <v>63</v>
      </c>
      <c r="E58" s="38">
        <f t="shared" si="2"/>
        <v>87000</v>
      </c>
      <c r="F58" s="38">
        <f t="shared" si="3"/>
        <v>9000</v>
      </c>
      <c r="G58" s="36">
        <v>1909</v>
      </c>
      <c r="H58" s="36">
        <v>1916</v>
      </c>
      <c r="I58" s="89">
        <f t="shared" si="1"/>
        <v>7</v>
      </c>
      <c r="J58" s="40">
        <f t="shared" si="4"/>
        <v>7</v>
      </c>
      <c r="K58" s="41">
        <f t="shared" si="5"/>
        <v>0</v>
      </c>
      <c r="L58" s="42">
        <f t="shared" si="6"/>
        <v>42000</v>
      </c>
      <c r="M58" s="42">
        <f t="shared" si="7"/>
        <v>138000</v>
      </c>
      <c r="N58" s="42">
        <v>2100</v>
      </c>
      <c r="O58" s="42">
        <v>29</v>
      </c>
      <c r="P58" s="42">
        <v>15000</v>
      </c>
      <c r="Q58" s="43"/>
    </row>
    <row r="59" spans="1:17">
      <c r="A59" s="35" t="s">
        <v>75</v>
      </c>
      <c r="B59" s="36">
        <v>5955</v>
      </c>
      <c r="C59" s="36">
        <v>5979</v>
      </c>
      <c r="D59" s="37">
        <f t="shared" si="0"/>
        <v>24</v>
      </c>
      <c r="E59" s="38">
        <f t="shared" si="2"/>
        <v>33000</v>
      </c>
      <c r="F59" s="38">
        <f t="shared" si="3"/>
        <v>3000</v>
      </c>
      <c r="G59" s="36">
        <v>5382</v>
      </c>
      <c r="H59" s="36">
        <v>5386</v>
      </c>
      <c r="I59" s="89">
        <f t="shared" si="1"/>
        <v>4</v>
      </c>
      <c r="J59" s="40">
        <f t="shared" si="4"/>
        <v>4</v>
      </c>
      <c r="K59" s="41">
        <f t="shared" si="5"/>
        <v>0</v>
      </c>
      <c r="L59" s="42">
        <f t="shared" si="6"/>
        <v>24000</v>
      </c>
      <c r="M59" s="42">
        <f t="shared" si="7"/>
        <v>60000</v>
      </c>
      <c r="N59" s="42">
        <v>2100</v>
      </c>
      <c r="O59" s="42">
        <v>5</v>
      </c>
      <c r="P59" s="42">
        <v>10000</v>
      </c>
      <c r="Q59" s="43"/>
    </row>
    <row r="60" spans="1:17">
      <c r="A60" s="35" t="s">
        <v>76</v>
      </c>
      <c r="B60" s="36">
        <v>31434</v>
      </c>
      <c r="C60" s="36">
        <v>31464</v>
      </c>
      <c r="D60" s="37">
        <f t="shared" si="0"/>
        <v>30</v>
      </c>
      <c r="E60" s="38">
        <f t="shared" si="2"/>
        <v>42000</v>
      </c>
      <c r="F60" s="38">
        <f t="shared" si="3"/>
        <v>4000</v>
      </c>
      <c r="G60" s="36">
        <v>1640</v>
      </c>
      <c r="H60" s="36">
        <v>1648</v>
      </c>
      <c r="I60" s="89">
        <f t="shared" si="1"/>
        <v>8</v>
      </c>
      <c r="J60" s="40">
        <f t="shared" si="4"/>
        <v>8</v>
      </c>
      <c r="K60" s="41">
        <f t="shared" si="5"/>
        <v>0</v>
      </c>
      <c r="L60" s="42">
        <f t="shared" si="6"/>
        <v>48000</v>
      </c>
      <c r="M60" s="42">
        <f t="shared" si="7"/>
        <v>94000</v>
      </c>
      <c r="N60" s="42">
        <v>2100</v>
      </c>
      <c r="O60" s="42">
        <v>8</v>
      </c>
      <c r="P60" s="42">
        <v>10000</v>
      </c>
      <c r="Q60" s="43"/>
    </row>
    <row r="61" spans="1:17">
      <c r="A61" s="35" t="s">
        <v>77</v>
      </c>
      <c r="B61" s="36">
        <v>36882</v>
      </c>
      <c r="C61" s="36">
        <v>36928</v>
      </c>
      <c r="D61" s="37">
        <f t="shared" si="0"/>
        <v>46</v>
      </c>
      <c r="E61" s="38">
        <f t="shared" si="2"/>
        <v>64000</v>
      </c>
      <c r="F61" s="38">
        <f t="shared" si="3"/>
        <v>6000</v>
      </c>
      <c r="G61" s="36">
        <v>5811</v>
      </c>
      <c r="H61" s="36">
        <v>5816</v>
      </c>
      <c r="I61" s="89">
        <f t="shared" si="1"/>
        <v>5</v>
      </c>
      <c r="J61" s="40">
        <f t="shared" si="4"/>
        <v>5</v>
      </c>
      <c r="K61" s="41">
        <f t="shared" si="5"/>
        <v>0</v>
      </c>
      <c r="L61" s="42">
        <f t="shared" si="6"/>
        <v>30000</v>
      </c>
      <c r="M61" s="42">
        <f t="shared" si="7"/>
        <v>100000</v>
      </c>
      <c r="N61" s="42">
        <v>2100</v>
      </c>
      <c r="O61" s="42">
        <v>22</v>
      </c>
      <c r="P61" s="42">
        <v>30000</v>
      </c>
      <c r="Q61" s="43"/>
    </row>
    <row r="62" spans="1:17" s="60" customFormat="1">
      <c r="A62" s="56" t="s">
        <v>78</v>
      </c>
      <c r="B62" s="36">
        <v>34763</v>
      </c>
      <c r="C62" s="36">
        <v>34852</v>
      </c>
      <c r="D62" s="37">
        <f t="shared" si="0"/>
        <v>89</v>
      </c>
      <c r="E62" s="38">
        <f t="shared" si="2"/>
        <v>124000</v>
      </c>
      <c r="F62" s="38">
        <f t="shared" si="3"/>
        <v>12000</v>
      </c>
      <c r="G62" s="36">
        <v>674</v>
      </c>
      <c r="H62" s="36">
        <v>686</v>
      </c>
      <c r="I62" s="89">
        <f t="shared" si="1"/>
        <v>12</v>
      </c>
      <c r="J62" s="40">
        <f t="shared" si="4"/>
        <v>12</v>
      </c>
      <c r="K62" s="41">
        <f t="shared" si="5"/>
        <v>0</v>
      </c>
      <c r="L62" s="42">
        <f t="shared" si="6"/>
        <v>72000</v>
      </c>
      <c r="M62" s="42">
        <f t="shared" si="7"/>
        <v>208000</v>
      </c>
      <c r="N62" s="42">
        <v>2100</v>
      </c>
      <c r="O62" s="42">
        <v>37</v>
      </c>
      <c r="P62" s="42">
        <v>40000</v>
      </c>
      <c r="Q62" s="59"/>
    </row>
    <row r="63" spans="1:17" s="60" customFormat="1">
      <c r="A63" s="56" t="s">
        <v>79</v>
      </c>
      <c r="B63" s="36">
        <v>26378</v>
      </c>
      <c r="C63" s="36">
        <v>26408</v>
      </c>
      <c r="D63" s="37">
        <f t="shared" si="0"/>
        <v>30</v>
      </c>
      <c r="E63" s="38">
        <f t="shared" si="2"/>
        <v>42000</v>
      </c>
      <c r="F63" s="38">
        <f t="shared" si="3"/>
        <v>4000</v>
      </c>
      <c r="G63" s="36">
        <v>932</v>
      </c>
      <c r="H63" s="36">
        <v>941</v>
      </c>
      <c r="I63" s="89">
        <f t="shared" si="1"/>
        <v>9</v>
      </c>
      <c r="J63" s="40">
        <f t="shared" si="4"/>
        <v>9</v>
      </c>
      <c r="K63" s="41">
        <f t="shared" si="5"/>
        <v>0</v>
      </c>
      <c r="L63" s="42">
        <f t="shared" si="6"/>
        <v>54000</v>
      </c>
      <c r="M63" s="42">
        <f t="shared" si="7"/>
        <v>100000</v>
      </c>
      <c r="N63" s="42">
        <v>2100</v>
      </c>
      <c r="O63" s="42">
        <v>40</v>
      </c>
      <c r="P63" s="42">
        <v>10000</v>
      </c>
      <c r="Q63" s="59"/>
    </row>
    <row r="64" spans="1:17">
      <c r="A64" s="35" t="s">
        <v>80</v>
      </c>
      <c r="B64" s="36">
        <v>28858</v>
      </c>
      <c r="C64" s="36">
        <v>28904</v>
      </c>
      <c r="D64" s="37">
        <f t="shared" si="0"/>
        <v>46</v>
      </c>
      <c r="E64" s="38">
        <f t="shared" si="2"/>
        <v>64000</v>
      </c>
      <c r="F64" s="38">
        <f t="shared" si="3"/>
        <v>6000</v>
      </c>
      <c r="G64" s="36">
        <v>1489</v>
      </c>
      <c r="H64" s="36">
        <v>1490</v>
      </c>
      <c r="I64" s="89">
        <f t="shared" si="1"/>
        <v>1</v>
      </c>
      <c r="J64" s="40">
        <f t="shared" si="4"/>
        <v>1</v>
      </c>
      <c r="K64" s="41">
        <f t="shared" si="5"/>
        <v>0</v>
      </c>
      <c r="L64" s="42">
        <f t="shared" si="6"/>
        <v>6000</v>
      </c>
      <c r="M64" s="42">
        <f t="shared" si="7"/>
        <v>76000</v>
      </c>
      <c r="N64" s="42">
        <v>2100</v>
      </c>
      <c r="O64" s="42">
        <v>65</v>
      </c>
      <c r="P64" s="42">
        <v>45000</v>
      </c>
      <c r="Q64" s="43"/>
    </row>
    <row r="65" spans="1:18" s="49" customFormat="1" ht="19.5" customHeight="1">
      <c r="A65" s="46" t="s">
        <v>81</v>
      </c>
      <c r="B65" s="36">
        <v>30702</v>
      </c>
      <c r="C65" s="36">
        <v>30739</v>
      </c>
      <c r="D65" s="37">
        <f t="shared" si="0"/>
        <v>37</v>
      </c>
      <c r="E65" s="38">
        <f t="shared" si="2"/>
        <v>51000</v>
      </c>
      <c r="F65" s="38">
        <f t="shared" si="3"/>
        <v>5000</v>
      </c>
      <c r="G65" s="36">
        <v>1520</v>
      </c>
      <c r="H65" s="36">
        <v>1540</v>
      </c>
      <c r="I65" s="89">
        <f t="shared" si="1"/>
        <v>20</v>
      </c>
      <c r="J65" s="40">
        <f t="shared" si="4"/>
        <v>20</v>
      </c>
      <c r="K65" s="41">
        <f t="shared" si="5"/>
        <v>0</v>
      </c>
      <c r="L65" s="42">
        <f t="shared" si="6"/>
        <v>120000</v>
      </c>
      <c r="M65" s="42">
        <f t="shared" si="7"/>
        <v>176000</v>
      </c>
      <c r="N65" s="42">
        <v>2100</v>
      </c>
      <c r="O65" s="47">
        <v>54</v>
      </c>
      <c r="P65" s="42">
        <v>15000</v>
      </c>
      <c r="Q65" s="48"/>
    </row>
    <row r="66" spans="1:18" ht="19.5" customHeight="1">
      <c r="A66" s="35" t="s">
        <v>82</v>
      </c>
      <c r="B66" s="36">
        <v>32056</v>
      </c>
      <c r="C66" s="36">
        <v>32117</v>
      </c>
      <c r="D66" s="37">
        <f t="shared" si="0"/>
        <v>61</v>
      </c>
      <c r="E66" s="38">
        <f t="shared" si="2"/>
        <v>85000</v>
      </c>
      <c r="F66" s="38">
        <f t="shared" si="3"/>
        <v>9000</v>
      </c>
      <c r="G66" s="36">
        <v>756</v>
      </c>
      <c r="H66" s="36">
        <v>763</v>
      </c>
      <c r="I66" s="89">
        <f t="shared" si="1"/>
        <v>7</v>
      </c>
      <c r="J66" s="40">
        <f t="shared" si="4"/>
        <v>7</v>
      </c>
      <c r="K66" s="41">
        <f t="shared" si="5"/>
        <v>0</v>
      </c>
      <c r="L66" s="42">
        <f t="shared" si="6"/>
        <v>42000</v>
      </c>
      <c r="M66" s="42">
        <f t="shared" si="7"/>
        <v>136000</v>
      </c>
      <c r="N66" s="42">
        <v>2100</v>
      </c>
      <c r="O66" s="42">
        <v>0</v>
      </c>
      <c r="P66" s="42"/>
      <c r="Q66" s="43"/>
    </row>
    <row r="67" spans="1:18" ht="19.5" customHeight="1">
      <c r="A67" s="35" t="s">
        <v>83</v>
      </c>
      <c r="B67" s="36">
        <v>31768</v>
      </c>
      <c r="C67" s="36">
        <v>31807</v>
      </c>
      <c r="D67" s="37">
        <f t="shared" si="0"/>
        <v>39</v>
      </c>
      <c r="E67" s="38">
        <f t="shared" si="2"/>
        <v>54000</v>
      </c>
      <c r="F67" s="38">
        <f t="shared" si="3"/>
        <v>5000</v>
      </c>
      <c r="G67" s="36">
        <v>1874</v>
      </c>
      <c r="H67" s="36">
        <v>1880</v>
      </c>
      <c r="I67" s="89">
        <f t="shared" si="1"/>
        <v>6</v>
      </c>
      <c r="J67" s="40">
        <f t="shared" si="4"/>
        <v>6</v>
      </c>
      <c r="K67" s="41">
        <f t="shared" si="5"/>
        <v>0</v>
      </c>
      <c r="L67" s="42">
        <f t="shared" si="6"/>
        <v>36000</v>
      </c>
      <c r="M67" s="42">
        <f t="shared" si="7"/>
        <v>95000</v>
      </c>
      <c r="N67" s="42">
        <v>2100</v>
      </c>
      <c r="O67" s="42">
        <v>16</v>
      </c>
      <c r="P67" s="42">
        <v>40000</v>
      </c>
      <c r="Q67" s="43"/>
    </row>
    <row r="68" spans="1:18" ht="19.5" customHeight="1">
      <c r="A68" s="35" t="s">
        <v>84</v>
      </c>
      <c r="B68" s="36">
        <v>11236</v>
      </c>
      <c r="C68" s="36">
        <v>11286</v>
      </c>
      <c r="D68" s="37">
        <f t="shared" si="0"/>
        <v>50</v>
      </c>
      <c r="E68" s="38">
        <f t="shared" si="2"/>
        <v>69000</v>
      </c>
      <c r="F68" s="38">
        <f t="shared" si="3"/>
        <v>7000</v>
      </c>
      <c r="G68" s="36">
        <v>4473</v>
      </c>
      <c r="H68" s="36">
        <v>4478</v>
      </c>
      <c r="I68" s="89">
        <f t="shared" si="1"/>
        <v>5</v>
      </c>
      <c r="J68" s="40">
        <f t="shared" si="4"/>
        <v>5</v>
      </c>
      <c r="K68" s="41">
        <f t="shared" si="5"/>
        <v>0</v>
      </c>
      <c r="L68" s="42">
        <f t="shared" si="6"/>
        <v>30000</v>
      </c>
      <c r="M68" s="42">
        <f t="shared" si="7"/>
        <v>106000</v>
      </c>
      <c r="N68" s="42">
        <v>2100</v>
      </c>
      <c r="O68" s="42">
        <v>18</v>
      </c>
      <c r="P68" s="42">
        <v>45000</v>
      </c>
      <c r="Q68" s="43"/>
    </row>
    <row r="69" spans="1:18" s="49" customFormat="1" ht="19.5" customHeight="1">
      <c r="A69" s="46" t="s">
        <v>85</v>
      </c>
      <c r="B69" s="36">
        <v>29838</v>
      </c>
      <c r="C69" s="36">
        <v>29894</v>
      </c>
      <c r="D69" s="37">
        <f t="shared" si="0"/>
        <v>56</v>
      </c>
      <c r="E69" s="38">
        <f t="shared" si="2"/>
        <v>78000</v>
      </c>
      <c r="F69" s="38">
        <f t="shared" si="3"/>
        <v>8000</v>
      </c>
      <c r="G69" s="36">
        <v>445</v>
      </c>
      <c r="H69" s="36">
        <v>450</v>
      </c>
      <c r="I69" s="89">
        <f t="shared" si="1"/>
        <v>5</v>
      </c>
      <c r="J69" s="40">
        <f t="shared" si="4"/>
        <v>5</v>
      </c>
      <c r="K69" s="41">
        <f t="shared" si="5"/>
        <v>0</v>
      </c>
      <c r="L69" s="42">
        <f t="shared" si="6"/>
        <v>30000</v>
      </c>
      <c r="M69" s="42">
        <f t="shared" si="7"/>
        <v>116000</v>
      </c>
      <c r="N69" s="42">
        <v>2100</v>
      </c>
      <c r="O69" s="47">
        <v>16</v>
      </c>
      <c r="P69" s="42">
        <v>70000</v>
      </c>
      <c r="Q69" s="48"/>
    </row>
    <row r="70" spans="1:18" ht="19.5" customHeight="1">
      <c r="A70" s="35" t="s">
        <v>86</v>
      </c>
      <c r="B70" s="36">
        <v>28789</v>
      </c>
      <c r="C70" s="36">
        <v>28841</v>
      </c>
      <c r="D70" s="37">
        <f t="shared" si="0"/>
        <v>52</v>
      </c>
      <c r="E70" s="38">
        <f t="shared" si="2"/>
        <v>72000</v>
      </c>
      <c r="F70" s="38">
        <f t="shared" si="3"/>
        <v>7000</v>
      </c>
      <c r="G70" s="36">
        <v>3090</v>
      </c>
      <c r="H70" s="36">
        <v>3100</v>
      </c>
      <c r="I70" s="89">
        <f t="shared" si="1"/>
        <v>10</v>
      </c>
      <c r="J70" s="40">
        <f t="shared" si="4"/>
        <v>10</v>
      </c>
      <c r="K70" s="41">
        <f t="shared" si="5"/>
        <v>0</v>
      </c>
      <c r="L70" s="42">
        <f t="shared" si="6"/>
        <v>60000</v>
      </c>
      <c r="M70" s="42">
        <f t="shared" si="7"/>
        <v>139000</v>
      </c>
      <c r="N70" s="42">
        <v>2100</v>
      </c>
      <c r="O70" s="42">
        <v>0</v>
      </c>
      <c r="P70" s="42">
        <v>10000</v>
      </c>
      <c r="Q70" s="43"/>
    </row>
    <row r="71" spans="1:18" ht="19.5" customHeight="1">
      <c r="A71" s="35" t="s">
        <v>87</v>
      </c>
      <c r="B71" s="36">
        <v>25513</v>
      </c>
      <c r="C71" s="36">
        <v>25553</v>
      </c>
      <c r="D71" s="37">
        <f t="shared" si="0"/>
        <v>40</v>
      </c>
      <c r="E71" s="38">
        <f t="shared" si="2"/>
        <v>56000</v>
      </c>
      <c r="F71" s="38">
        <f t="shared" si="3"/>
        <v>6000</v>
      </c>
      <c r="G71" s="36">
        <v>6328</v>
      </c>
      <c r="H71" s="36">
        <v>6341</v>
      </c>
      <c r="I71" s="89">
        <f t="shared" si="1"/>
        <v>13</v>
      </c>
      <c r="J71" s="40">
        <f t="shared" si="4"/>
        <v>13</v>
      </c>
      <c r="K71" s="41">
        <f t="shared" si="5"/>
        <v>0</v>
      </c>
      <c r="L71" s="42">
        <f t="shared" si="6"/>
        <v>78000</v>
      </c>
      <c r="M71" s="42">
        <f t="shared" si="7"/>
        <v>140000</v>
      </c>
      <c r="N71" s="42">
        <v>2100</v>
      </c>
      <c r="O71" s="42">
        <v>0</v>
      </c>
      <c r="P71" s="42">
        <v>25000</v>
      </c>
      <c r="Q71" s="43"/>
    </row>
    <row r="72" spans="1:18" ht="19.5" customHeight="1">
      <c r="A72" s="35" t="s">
        <v>88</v>
      </c>
      <c r="B72" s="36">
        <v>24958</v>
      </c>
      <c r="C72" s="36">
        <v>25037</v>
      </c>
      <c r="D72" s="37">
        <f t="shared" si="0"/>
        <v>79</v>
      </c>
      <c r="E72" s="38">
        <f t="shared" si="2"/>
        <v>110000</v>
      </c>
      <c r="F72" s="38">
        <f t="shared" si="3"/>
        <v>11000</v>
      </c>
      <c r="G72" s="36">
        <v>1529</v>
      </c>
      <c r="H72" s="36">
        <v>1540</v>
      </c>
      <c r="I72" s="89">
        <f t="shared" si="1"/>
        <v>11</v>
      </c>
      <c r="J72" s="40">
        <f t="shared" si="4"/>
        <v>11</v>
      </c>
      <c r="K72" s="41">
        <f t="shared" si="5"/>
        <v>0</v>
      </c>
      <c r="L72" s="42">
        <f t="shared" si="6"/>
        <v>66000</v>
      </c>
      <c r="M72" s="42">
        <f t="shared" si="7"/>
        <v>187000</v>
      </c>
      <c r="N72" s="42">
        <v>2100</v>
      </c>
      <c r="O72" s="42">
        <v>0</v>
      </c>
      <c r="P72" s="42">
        <v>55000</v>
      </c>
      <c r="Q72" s="43"/>
    </row>
    <row r="73" spans="1:18" s="60" customFormat="1" ht="19.5" customHeight="1">
      <c r="A73" s="56" t="s">
        <v>89</v>
      </c>
      <c r="B73" s="36">
        <v>28577</v>
      </c>
      <c r="C73" s="36">
        <v>28639</v>
      </c>
      <c r="D73" s="37">
        <f t="shared" si="0"/>
        <v>62</v>
      </c>
      <c r="E73" s="38">
        <f t="shared" si="2"/>
        <v>86000</v>
      </c>
      <c r="F73" s="38">
        <f t="shared" si="3"/>
        <v>9000</v>
      </c>
      <c r="G73" s="36">
        <v>1482</v>
      </c>
      <c r="H73" s="36">
        <v>1493</v>
      </c>
      <c r="I73" s="89">
        <f t="shared" si="1"/>
        <v>11</v>
      </c>
      <c r="J73" s="40">
        <f t="shared" si="4"/>
        <v>11</v>
      </c>
      <c r="K73" s="41">
        <f t="shared" si="5"/>
        <v>0</v>
      </c>
      <c r="L73" s="42">
        <f t="shared" si="6"/>
        <v>66000</v>
      </c>
      <c r="M73" s="42">
        <f t="shared" si="7"/>
        <v>161000</v>
      </c>
      <c r="N73" s="42">
        <v>2100</v>
      </c>
      <c r="O73" s="42">
        <v>24</v>
      </c>
      <c r="P73" s="42">
        <v>20000</v>
      </c>
      <c r="Q73" s="59"/>
    </row>
    <row r="74" spans="1:18" ht="19.5" customHeight="1">
      <c r="A74" s="35" t="s">
        <v>90</v>
      </c>
      <c r="B74" s="36">
        <v>5368</v>
      </c>
      <c r="C74" s="36">
        <v>5428</v>
      </c>
      <c r="D74" s="37">
        <f t="shared" si="0"/>
        <v>60</v>
      </c>
      <c r="E74" s="38">
        <f t="shared" si="2"/>
        <v>83000</v>
      </c>
      <c r="F74" s="38">
        <f t="shared" si="3"/>
        <v>8000</v>
      </c>
      <c r="G74" s="36">
        <v>6214</v>
      </c>
      <c r="H74" s="36">
        <v>6222</v>
      </c>
      <c r="I74" s="89">
        <f t="shared" si="1"/>
        <v>8</v>
      </c>
      <c r="J74" s="40">
        <f t="shared" si="4"/>
        <v>8</v>
      </c>
      <c r="K74" s="41">
        <f t="shared" si="5"/>
        <v>0</v>
      </c>
      <c r="L74" s="42">
        <f t="shared" si="6"/>
        <v>48000</v>
      </c>
      <c r="M74" s="42">
        <f t="shared" si="7"/>
        <v>139000</v>
      </c>
      <c r="N74" s="42">
        <v>2100</v>
      </c>
      <c r="O74" s="42">
        <v>19</v>
      </c>
      <c r="P74" s="42">
        <v>25000</v>
      </c>
      <c r="Q74" s="43"/>
    </row>
    <row r="75" spans="1:18" s="52" customFormat="1" ht="19.5" customHeight="1">
      <c r="A75" s="35" t="s">
        <v>91</v>
      </c>
      <c r="B75" s="36">
        <v>29474</v>
      </c>
      <c r="C75" s="36">
        <v>29514</v>
      </c>
      <c r="D75" s="37">
        <f t="shared" si="0"/>
        <v>40</v>
      </c>
      <c r="E75" s="38">
        <f t="shared" si="2"/>
        <v>56000</v>
      </c>
      <c r="F75" s="38">
        <f t="shared" si="3"/>
        <v>6000</v>
      </c>
      <c r="G75" s="36">
        <v>532</v>
      </c>
      <c r="H75" s="36">
        <v>544</v>
      </c>
      <c r="I75" s="89">
        <f t="shared" si="1"/>
        <v>12</v>
      </c>
      <c r="J75" s="40">
        <f t="shared" si="4"/>
        <v>12</v>
      </c>
      <c r="K75" s="41">
        <f t="shared" si="5"/>
        <v>0</v>
      </c>
      <c r="L75" s="42">
        <f t="shared" si="6"/>
        <v>72000</v>
      </c>
      <c r="M75" s="42">
        <f t="shared" si="7"/>
        <v>134000</v>
      </c>
      <c r="N75" s="42">
        <v>2100</v>
      </c>
      <c r="O75" s="50">
        <v>61</v>
      </c>
      <c r="P75" s="50">
        <v>20000</v>
      </c>
      <c r="Q75" s="51"/>
    </row>
    <row r="76" spans="1:18" ht="19.5" customHeight="1">
      <c r="A76" s="35" t="s">
        <v>92</v>
      </c>
      <c r="B76" s="36">
        <v>30349</v>
      </c>
      <c r="C76" s="36">
        <v>30460</v>
      </c>
      <c r="D76" s="37">
        <f t="shared" si="0"/>
        <v>111</v>
      </c>
      <c r="E76" s="38">
        <f t="shared" si="2"/>
        <v>155000</v>
      </c>
      <c r="F76" s="38">
        <f t="shared" si="3"/>
        <v>16000</v>
      </c>
      <c r="G76" s="36">
        <v>808</v>
      </c>
      <c r="H76" s="36">
        <v>816</v>
      </c>
      <c r="I76" s="89">
        <f t="shared" si="1"/>
        <v>8</v>
      </c>
      <c r="J76" s="40">
        <f t="shared" si="4"/>
        <v>8</v>
      </c>
      <c r="K76" s="41">
        <f t="shared" si="5"/>
        <v>0</v>
      </c>
      <c r="L76" s="42">
        <f t="shared" si="6"/>
        <v>48000</v>
      </c>
      <c r="M76" s="42">
        <f t="shared" si="7"/>
        <v>219000</v>
      </c>
      <c r="N76" s="42">
        <v>2100</v>
      </c>
      <c r="O76" s="42">
        <v>21</v>
      </c>
      <c r="P76" s="42">
        <v>20000</v>
      </c>
      <c r="Q76" s="43"/>
    </row>
    <row r="77" spans="1:18" ht="19.5" customHeight="1">
      <c r="A77" s="35" t="s">
        <v>93</v>
      </c>
      <c r="B77" s="36">
        <v>29682</v>
      </c>
      <c r="C77" s="36">
        <v>29712</v>
      </c>
      <c r="D77" s="37">
        <f t="shared" si="0"/>
        <v>30</v>
      </c>
      <c r="E77" s="38">
        <f t="shared" si="2"/>
        <v>42000</v>
      </c>
      <c r="F77" s="38">
        <f t="shared" si="3"/>
        <v>4000</v>
      </c>
      <c r="G77" s="36">
        <v>1005</v>
      </c>
      <c r="H77" s="36">
        <v>1012</v>
      </c>
      <c r="I77" s="89">
        <f t="shared" si="1"/>
        <v>7</v>
      </c>
      <c r="J77" s="40">
        <f t="shared" si="4"/>
        <v>7</v>
      </c>
      <c r="K77" s="41">
        <f t="shared" si="5"/>
        <v>0</v>
      </c>
      <c r="L77" s="42">
        <f t="shared" si="6"/>
        <v>42000</v>
      </c>
      <c r="M77" s="42">
        <f t="shared" si="7"/>
        <v>88000</v>
      </c>
      <c r="N77" s="42">
        <v>2100</v>
      </c>
      <c r="O77" s="42">
        <v>36</v>
      </c>
      <c r="P77" s="42">
        <v>45000</v>
      </c>
      <c r="Q77" s="43"/>
    </row>
    <row r="78" spans="1:18" ht="19.5" customHeight="1">
      <c r="A78" s="35" t="s">
        <v>94</v>
      </c>
      <c r="B78" s="36">
        <v>26469</v>
      </c>
      <c r="C78" s="36">
        <v>26527</v>
      </c>
      <c r="D78" s="37">
        <f t="shared" si="0"/>
        <v>58</v>
      </c>
      <c r="E78" s="38">
        <f t="shared" si="2"/>
        <v>81000</v>
      </c>
      <c r="F78" s="38">
        <f t="shared" si="3"/>
        <v>8000</v>
      </c>
      <c r="G78" s="36">
        <v>6226</v>
      </c>
      <c r="H78" s="36">
        <v>6240</v>
      </c>
      <c r="I78" s="89">
        <f t="shared" si="1"/>
        <v>14</v>
      </c>
      <c r="J78" s="40">
        <f t="shared" si="4"/>
        <v>14</v>
      </c>
      <c r="K78" s="41">
        <f t="shared" si="5"/>
        <v>0</v>
      </c>
      <c r="L78" s="42">
        <f t="shared" si="6"/>
        <v>84000</v>
      </c>
      <c r="M78" s="42">
        <f t="shared" si="7"/>
        <v>173000</v>
      </c>
      <c r="N78" s="42">
        <v>2100</v>
      </c>
      <c r="O78" s="42">
        <v>28</v>
      </c>
      <c r="P78" s="42">
        <v>25000</v>
      </c>
      <c r="Q78" s="43"/>
      <c r="R78" s="43"/>
    </row>
    <row r="79" spans="1:18" s="60" customFormat="1" ht="19.5" customHeight="1">
      <c r="A79" s="56" t="s">
        <v>95</v>
      </c>
      <c r="B79" s="36">
        <v>35289</v>
      </c>
      <c r="C79" s="36">
        <v>35348</v>
      </c>
      <c r="D79" s="37">
        <f t="shared" ref="D79:D94" si="8">C79-B79</f>
        <v>59</v>
      </c>
      <c r="E79" s="38">
        <f t="shared" si="2"/>
        <v>82000</v>
      </c>
      <c r="F79" s="38">
        <f t="shared" si="3"/>
        <v>8000</v>
      </c>
      <c r="G79" s="36">
        <v>1415</v>
      </c>
      <c r="H79" s="36">
        <v>1425</v>
      </c>
      <c r="I79" s="89">
        <f t="shared" ref="I79:I94" si="9">H79-G79</f>
        <v>10</v>
      </c>
      <c r="J79" s="40">
        <f t="shared" si="4"/>
        <v>10</v>
      </c>
      <c r="K79" s="41">
        <f t="shared" si="5"/>
        <v>0</v>
      </c>
      <c r="L79" s="42">
        <f t="shared" si="6"/>
        <v>60000</v>
      </c>
      <c r="M79" s="42">
        <f t="shared" si="7"/>
        <v>150000</v>
      </c>
      <c r="N79" s="42">
        <v>2100</v>
      </c>
      <c r="O79" s="42">
        <v>15</v>
      </c>
      <c r="P79" s="42">
        <v>40000</v>
      </c>
      <c r="Q79" s="59"/>
    </row>
    <row r="80" spans="1:18" s="49" customFormat="1" ht="19.5" customHeight="1">
      <c r="A80" s="46" t="s">
        <v>96</v>
      </c>
      <c r="B80" s="36">
        <v>27100</v>
      </c>
      <c r="C80" s="36">
        <v>27150</v>
      </c>
      <c r="D80" s="37">
        <f t="shared" si="8"/>
        <v>50</v>
      </c>
      <c r="E80" s="38">
        <f t="shared" ref="E80:E94" si="10">ROUND(IF(D80&gt;800,(D80-800)*2399+2324*200+2082*200+1660*200+1433*100+100*1388,IF(D80&gt;600,(D80-600)*2324+200*2082+200*1660+100*1433+100*1388,IF(D80&gt;400,(D80-400)*2082+200*1660+100*1433+100*1388,IF(D80&gt;200,(D80-200)*1660+100*1433+100*1388,IF(D80&gt;100,(D80-100)*1433+100*1388,D80*1388))))),-3)</f>
        <v>69000</v>
      </c>
      <c r="F80" s="38">
        <f t="shared" ref="F80:F94" si="11">ROUND(E80*10%,-3)</f>
        <v>7000</v>
      </c>
      <c r="G80" s="36">
        <v>5790</v>
      </c>
      <c r="H80" s="36">
        <v>5796</v>
      </c>
      <c r="I80" s="89">
        <f t="shared" si="9"/>
        <v>6</v>
      </c>
      <c r="J80" s="40">
        <f t="shared" ref="J80:J94" si="12">IF(I80&lt;=32,I80,32)</f>
        <v>6</v>
      </c>
      <c r="K80" s="41">
        <f t="shared" ref="K80:K94" si="13">IF(I80&gt;32,I80-32,0)</f>
        <v>0</v>
      </c>
      <c r="L80" s="42">
        <f t="shared" ref="L80:L94" si="14">ROUND((J80*6000+K80*13000),-3)</f>
        <v>36000</v>
      </c>
      <c r="M80" s="42">
        <f t="shared" ref="M80:M94" si="15">ROUND(E80+F80+L80,-3)</f>
        <v>112000</v>
      </c>
      <c r="N80" s="42">
        <v>2100</v>
      </c>
      <c r="O80" s="47">
        <v>29</v>
      </c>
      <c r="P80" s="42"/>
      <c r="Q80" s="48"/>
    </row>
    <row r="81" spans="1:17" s="60" customFormat="1">
      <c r="A81" s="56" t="s">
        <v>97</v>
      </c>
      <c r="B81" s="36">
        <v>6137</v>
      </c>
      <c r="C81" s="36">
        <v>6187</v>
      </c>
      <c r="D81" s="37">
        <f t="shared" si="8"/>
        <v>50</v>
      </c>
      <c r="E81" s="38">
        <f t="shared" si="10"/>
        <v>69000</v>
      </c>
      <c r="F81" s="38">
        <f t="shared" si="11"/>
        <v>7000</v>
      </c>
      <c r="G81" s="36">
        <v>1363</v>
      </c>
      <c r="H81" s="36">
        <v>1368</v>
      </c>
      <c r="I81" s="89">
        <f t="shared" si="9"/>
        <v>5</v>
      </c>
      <c r="J81" s="40">
        <f t="shared" si="12"/>
        <v>5</v>
      </c>
      <c r="K81" s="41">
        <f t="shared" si="13"/>
        <v>0</v>
      </c>
      <c r="L81" s="42">
        <f t="shared" si="14"/>
        <v>30000</v>
      </c>
      <c r="M81" s="42">
        <f t="shared" si="15"/>
        <v>106000</v>
      </c>
      <c r="N81" s="42">
        <v>2100</v>
      </c>
      <c r="O81" s="42">
        <v>17</v>
      </c>
      <c r="P81" s="42"/>
      <c r="Q81" s="59"/>
    </row>
    <row r="82" spans="1:17" s="60" customFormat="1">
      <c r="A82" s="56" t="s">
        <v>98</v>
      </c>
      <c r="B82" s="36">
        <v>34062</v>
      </c>
      <c r="C82" s="36">
        <v>34158</v>
      </c>
      <c r="D82" s="37">
        <f t="shared" si="8"/>
        <v>96</v>
      </c>
      <c r="E82" s="38">
        <f t="shared" si="10"/>
        <v>133000</v>
      </c>
      <c r="F82" s="38">
        <f t="shared" si="11"/>
        <v>13000</v>
      </c>
      <c r="G82" s="36">
        <v>1243</v>
      </c>
      <c r="H82" s="36">
        <v>1258</v>
      </c>
      <c r="I82" s="89">
        <f t="shared" si="9"/>
        <v>15</v>
      </c>
      <c r="J82" s="40">
        <f t="shared" si="12"/>
        <v>15</v>
      </c>
      <c r="K82" s="41">
        <f t="shared" si="13"/>
        <v>0</v>
      </c>
      <c r="L82" s="42">
        <f t="shared" si="14"/>
        <v>90000</v>
      </c>
      <c r="M82" s="42">
        <f t="shared" si="15"/>
        <v>236000</v>
      </c>
      <c r="N82" s="42">
        <v>2100</v>
      </c>
      <c r="O82" s="42">
        <v>8</v>
      </c>
      <c r="P82" s="42">
        <v>20000</v>
      </c>
      <c r="Q82" s="59"/>
    </row>
    <row r="83" spans="1:17" s="60" customFormat="1">
      <c r="A83" s="56" t="s">
        <v>99</v>
      </c>
      <c r="B83" s="36">
        <v>30215</v>
      </c>
      <c r="C83" s="36">
        <v>30242</v>
      </c>
      <c r="D83" s="37">
        <f t="shared" si="8"/>
        <v>27</v>
      </c>
      <c r="E83" s="38">
        <f t="shared" si="10"/>
        <v>37000</v>
      </c>
      <c r="F83" s="38">
        <f t="shared" si="11"/>
        <v>4000</v>
      </c>
      <c r="G83" s="36">
        <v>254</v>
      </c>
      <c r="H83" s="36">
        <v>263</v>
      </c>
      <c r="I83" s="89">
        <f t="shared" si="9"/>
        <v>9</v>
      </c>
      <c r="J83" s="40">
        <f t="shared" si="12"/>
        <v>9</v>
      </c>
      <c r="K83" s="41">
        <f t="shared" si="13"/>
        <v>0</v>
      </c>
      <c r="L83" s="42">
        <f t="shared" si="14"/>
        <v>54000</v>
      </c>
      <c r="M83" s="42">
        <f t="shared" si="15"/>
        <v>95000</v>
      </c>
      <c r="N83" s="42">
        <v>2100</v>
      </c>
      <c r="O83" s="42">
        <v>14</v>
      </c>
      <c r="P83" s="42">
        <v>10000</v>
      </c>
      <c r="Q83" s="59"/>
    </row>
    <row r="84" spans="1:17" s="52" customFormat="1">
      <c r="A84" s="35" t="s">
        <v>100</v>
      </c>
      <c r="B84" s="36">
        <v>29451</v>
      </c>
      <c r="C84" s="36">
        <v>29492</v>
      </c>
      <c r="D84" s="37">
        <f t="shared" si="8"/>
        <v>41</v>
      </c>
      <c r="E84" s="38">
        <f t="shared" si="10"/>
        <v>57000</v>
      </c>
      <c r="F84" s="38">
        <f t="shared" si="11"/>
        <v>6000</v>
      </c>
      <c r="G84" s="36">
        <v>940</v>
      </c>
      <c r="H84" s="36">
        <v>950</v>
      </c>
      <c r="I84" s="89">
        <f t="shared" si="9"/>
        <v>10</v>
      </c>
      <c r="J84" s="40">
        <f t="shared" si="12"/>
        <v>10</v>
      </c>
      <c r="K84" s="41">
        <f t="shared" si="13"/>
        <v>0</v>
      </c>
      <c r="L84" s="42">
        <f t="shared" si="14"/>
        <v>60000</v>
      </c>
      <c r="M84" s="42">
        <f t="shared" si="15"/>
        <v>123000</v>
      </c>
      <c r="N84" s="42">
        <v>2100</v>
      </c>
      <c r="O84" s="50">
        <v>18</v>
      </c>
      <c r="P84" s="50">
        <v>20000</v>
      </c>
      <c r="Q84" s="51"/>
    </row>
    <row r="85" spans="1:17">
      <c r="A85" s="35" t="s">
        <v>101</v>
      </c>
      <c r="B85" s="36">
        <v>33342</v>
      </c>
      <c r="C85" s="36">
        <v>33402</v>
      </c>
      <c r="D85" s="37">
        <f t="shared" si="8"/>
        <v>60</v>
      </c>
      <c r="E85" s="38">
        <f t="shared" si="10"/>
        <v>83000</v>
      </c>
      <c r="F85" s="38">
        <f t="shared" si="11"/>
        <v>8000</v>
      </c>
      <c r="G85" s="36">
        <v>6447</v>
      </c>
      <c r="H85" s="36">
        <v>6455</v>
      </c>
      <c r="I85" s="89">
        <f t="shared" si="9"/>
        <v>8</v>
      </c>
      <c r="J85" s="40">
        <f t="shared" si="12"/>
        <v>8</v>
      </c>
      <c r="K85" s="41">
        <f t="shared" si="13"/>
        <v>0</v>
      </c>
      <c r="L85" s="42">
        <f t="shared" si="14"/>
        <v>48000</v>
      </c>
      <c r="M85" s="42">
        <f t="shared" si="15"/>
        <v>139000</v>
      </c>
      <c r="N85" s="42">
        <v>2100</v>
      </c>
      <c r="O85" s="42">
        <v>13</v>
      </c>
      <c r="P85" s="42">
        <v>20000</v>
      </c>
      <c r="Q85" s="43"/>
    </row>
    <row r="86" spans="1:17" s="58" customFormat="1">
      <c r="A86" s="56" t="s">
        <v>102</v>
      </c>
      <c r="B86" s="36">
        <v>31304</v>
      </c>
      <c r="C86" s="36">
        <v>31366</v>
      </c>
      <c r="D86" s="37">
        <f t="shared" si="8"/>
        <v>62</v>
      </c>
      <c r="E86" s="38">
        <f t="shared" si="10"/>
        <v>86000</v>
      </c>
      <c r="F86" s="38">
        <f t="shared" si="11"/>
        <v>9000</v>
      </c>
      <c r="G86" s="36">
        <v>1272</v>
      </c>
      <c r="H86" s="36">
        <v>1282</v>
      </c>
      <c r="I86" s="89">
        <f t="shared" si="9"/>
        <v>10</v>
      </c>
      <c r="J86" s="40">
        <f t="shared" si="12"/>
        <v>10</v>
      </c>
      <c r="K86" s="41">
        <f t="shared" si="13"/>
        <v>0</v>
      </c>
      <c r="L86" s="42">
        <f t="shared" si="14"/>
        <v>60000</v>
      </c>
      <c r="M86" s="42">
        <f t="shared" si="15"/>
        <v>155000</v>
      </c>
      <c r="N86" s="42">
        <v>2100</v>
      </c>
      <c r="O86" s="42">
        <v>4</v>
      </c>
      <c r="P86" s="42">
        <v>10000</v>
      </c>
      <c r="Q86" s="57"/>
    </row>
    <row r="87" spans="1:17">
      <c r="A87" s="35" t="s">
        <v>103</v>
      </c>
      <c r="B87" s="36">
        <v>31370</v>
      </c>
      <c r="C87" s="36">
        <v>31445</v>
      </c>
      <c r="D87" s="37">
        <f t="shared" si="8"/>
        <v>75</v>
      </c>
      <c r="E87" s="38">
        <f t="shared" si="10"/>
        <v>104000</v>
      </c>
      <c r="F87" s="38">
        <f t="shared" si="11"/>
        <v>10000</v>
      </c>
      <c r="G87" s="36">
        <v>1724</v>
      </c>
      <c r="H87" s="36">
        <v>1732</v>
      </c>
      <c r="I87" s="89">
        <f t="shared" si="9"/>
        <v>8</v>
      </c>
      <c r="J87" s="40">
        <f t="shared" si="12"/>
        <v>8</v>
      </c>
      <c r="K87" s="41">
        <f t="shared" si="13"/>
        <v>0</v>
      </c>
      <c r="L87" s="42">
        <f t="shared" si="14"/>
        <v>48000</v>
      </c>
      <c r="M87" s="42">
        <f t="shared" si="15"/>
        <v>162000</v>
      </c>
      <c r="N87" s="42">
        <v>2100</v>
      </c>
      <c r="O87" s="42">
        <v>4</v>
      </c>
      <c r="P87" s="42">
        <v>10000</v>
      </c>
      <c r="Q87" s="43"/>
    </row>
    <row r="88" spans="1:17">
      <c r="A88" s="35" t="s">
        <v>104</v>
      </c>
      <c r="B88" s="36">
        <v>30910</v>
      </c>
      <c r="C88" s="36">
        <v>30981</v>
      </c>
      <c r="D88" s="37">
        <f t="shared" si="8"/>
        <v>71</v>
      </c>
      <c r="E88" s="38">
        <f t="shared" si="10"/>
        <v>99000</v>
      </c>
      <c r="F88" s="38">
        <f t="shared" si="11"/>
        <v>10000</v>
      </c>
      <c r="G88" s="36">
        <v>6103</v>
      </c>
      <c r="H88" s="36">
        <v>6116</v>
      </c>
      <c r="I88" s="89">
        <f t="shared" si="9"/>
        <v>13</v>
      </c>
      <c r="J88" s="40">
        <f t="shared" si="12"/>
        <v>13</v>
      </c>
      <c r="K88" s="41">
        <f t="shared" si="13"/>
        <v>0</v>
      </c>
      <c r="L88" s="42">
        <f t="shared" si="14"/>
        <v>78000</v>
      </c>
      <c r="M88" s="42">
        <f t="shared" si="15"/>
        <v>187000</v>
      </c>
      <c r="N88" s="42">
        <v>2100</v>
      </c>
      <c r="O88" s="42">
        <v>40</v>
      </c>
      <c r="P88" s="42">
        <v>20000</v>
      </c>
      <c r="Q88" s="43"/>
    </row>
    <row r="89" spans="1:17">
      <c r="A89" s="35" t="s">
        <v>105</v>
      </c>
      <c r="B89" s="36">
        <v>31283</v>
      </c>
      <c r="C89" s="36">
        <v>31367</v>
      </c>
      <c r="D89" s="37">
        <f t="shared" si="8"/>
        <v>84</v>
      </c>
      <c r="E89" s="38">
        <f t="shared" si="10"/>
        <v>117000</v>
      </c>
      <c r="F89" s="38">
        <f t="shared" si="11"/>
        <v>12000</v>
      </c>
      <c r="G89" s="36">
        <v>6637</v>
      </c>
      <c r="H89" s="36">
        <v>6653</v>
      </c>
      <c r="I89" s="89">
        <f t="shared" si="9"/>
        <v>16</v>
      </c>
      <c r="J89" s="40">
        <f t="shared" si="12"/>
        <v>16</v>
      </c>
      <c r="K89" s="41">
        <f t="shared" si="13"/>
        <v>0</v>
      </c>
      <c r="L89" s="42">
        <f t="shared" si="14"/>
        <v>96000</v>
      </c>
      <c r="M89" s="42">
        <f t="shared" si="15"/>
        <v>225000</v>
      </c>
      <c r="N89" s="42">
        <v>2100</v>
      </c>
      <c r="O89" s="42">
        <v>16</v>
      </c>
      <c r="P89" s="42">
        <v>25000</v>
      </c>
      <c r="Q89" s="43"/>
    </row>
    <row r="90" spans="1:17">
      <c r="A90" s="35" t="s">
        <v>106</v>
      </c>
      <c r="B90" s="36">
        <v>30293</v>
      </c>
      <c r="C90" s="36">
        <v>30382</v>
      </c>
      <c r="D90" s="37">
        <f t="shared" si="8"/>
        <v>89</v>
      </c>
      <c r="E90" s="38">
        <f t="shared" si="10"/>
        <v>124000</v>
      </c>
      <c r="F90" s="38">
        <f t="shared" si="11"/>
        <v>12000</v>
      </c>
      <c r="G90" s="36">
        <v>1216</v>
      </c>
      <c r="H90" s="36">
        <v>1231</v>
      </c>
      <c r="I90" s="89">
        <f t="shared" si="9"/>
        <v>15</v>
      </c>
      <c r="J90" s="40">
        <f t="shared" si="12"/>
        <v>15</v>
      </c>
      <c r="K90" s="41">
        <f t="shared" si="13"/>
        <v>0</v>
      </c>
      <c r="L90" s="42">
        <f t="shared" si="14"/>
        <v>90000</v>
      </c>
      <c r="M90" s="42">
        <f t="shared" si="15"/>
        <v>226000</v>
      </c>
      <c r="N90" s="42">
        <v>2100</v>
      </c>
      <c r="O90" s="42">
        <v>3</v>
      </c>
      <c r="P90" s="42">
        <v>50000</v>
      </c>
      <c r="Q90" s="43"/>
    </row>
    <row r="91" spans="1:17" s="62" customFormat="1">
      <c r="A91" s="46" t="s">
        <v>107</v>
      </c>
      <c r="B91" s="36">
        <v>24533</v>
      </c>
      <c r="C91" s="36">
        <v>24569</v>
      </c>
      <c r="D91" s="37">
        <f t="shared" si="8"/>
        <v>36</v>
      </c>
      <c r="E91" s="38">
        <f t="shared" si="10"/>
        <v>50000</v>
      </c>
      <c r="F91" s="38">
        <f t="shared" si="11"/>
        <v>5000</v>
      </c>
      <c r="G91" s="36">
        <v>480</v>
      </c>
      <c r="H91" s="36">
        <v>493</v>
      </c>
      <c r="I91" s="89">
        <f t="shared" si="9"/>
        <v>13</v>
      </c>
      <c r="J91" s="40">
        <f t="shared" si="12"/>
        <v>13</v>
      </c>
      <c r="K91" s="41">
        <f t="shared" si="13"/>
        <v>0</v>
      </c>
      <c r="L91" s="42">
        <f t="shared" si="14"/>
        <v>78000</v>
      </c>
      <c r="M91" s="42">
        <f t="shared" si="15"/>
        <v>133000</v>
      </c>
      <c r="N91" s="42">
        <v>2100</v>
      </c>
      <c r="O91" s="42">
        <v>26</v>
      </c>
      <c r="P91" s="42">
        <v>10000</v>
      </c>
      <c r="Q91" s="61"/>
    </row>
    <row r="92" spans="1:17">
      <c r="A92" s="35" t="s">
        <v>108</v>
      </c>
      <c r="B92" s="36">
        <v>30866</v>
      </c>
      <c r="C92" s="36">
        <v>30988</v>
      </c>
      <c r="D92" s="37">
        <f t="shared" si="8"/>
        <v>122</v>
      </c>
      <c r="E92" s="38">
        <f t="shared" si="10"/>
        <v>170000</v>
      </c>
      <c r="F92" s="38">
        <f t="shared" si="11"/>
        <v>17000</v>
      </c>
      <c r="G92" s="36">
        <v>6011</v>
      </c>
      <c r="H92" s="36">
        <v>6022</v>
      </c>
      <c r="I92" s="89">
        <f t="shared" si="9"/>
        <v>11</v>
      </c>
      <c r="J92" s="40">
        <f t="shared" si="12"/>
        <v>11</v>
      </c>
      <c r="K92" s="41">
        <f t="shared" si="13"/>
        <v>0</v>
      </c>
      <c r="L92" s="42">
        <f t="shared" si="14"/>
        <v>66000</v>
      </c>
      <c r="M92" s="42">
        <f t="shared" si="15"/>
        <v>253000</v>
      </c>
      <c r="N92" s="42">
        <v>2100</v>
      </c>
      <c r="O92" s="42">
        <v>19</v>
      </c>
      <c r="P92" s="42"/>
      <c r="Q92" s="43"/>
    </row>
    <row r="93" spans="1:17" s="49" customFormat="1">
      <c r="A93" s="46" t="s">
        <v>109</v>
      </c>
      <c r="B93" s="36">
        <v>24045</v>
      </c>
      <c r="C93" s="36">
        <v>24097</v>
      </c>
      <c r="D93" s="37">
        <f t="shared" si="8"/>
        <v>52</v>
      </c>
      <c r="E93" s="38">
        <f t="shared" si="10"/>
        <v>72000</v>
      </c>
      <c r="F93" s="38">
        <f t="shared" si="11"/>
        <v>7000</v>
      </c>
      <c r="G93" s="36">
        <v>6045</v>
      </c>
      <c r="H93" s="36">
        <v>6056</v>
      </c>
      <c r="I93" s="89">
        <f t="shared" si="9"/>
        <v>11</v>
      </c>
      <c r="J93" s="40">
        <f t="shared" si="12"/>
        <v>11</v>
      </c>
      <c r="K93" s="41">
        <f t="shared" si="13"/>
        <v>0</v>
      </c>
      <c r="L93" s="42">
        <f t="shared" si="14"/>
        <v>66000</v>
      </c>
      <c r="M93" s="42">
        <f t="shared" si="15"/>
        <v>145000</v>
      </c>
      <c r="N93" s="42">
        <v>2100</v>
      </c>
      <c r="O93" s="47">
        <v>20</v>
      </c>
      <c r="P93" s="42"/>
      <c r="Q93" s="48"/>
    </row>
    <row r="94" spans="1:17">
      <c r="A94" s="35" t="s">
        <v>110</v>
      </c>
      <c r="B94" s="36">
        <v>27524</v>
      </c>
      <c r="C94" s="36">
        <v>27582</v>
      </c>
      <c r="D94" s="37">
        <f t="shared" si="8"/>
        <v>58</v>
      </c>
      <c r="E94" s="38">
        <f t="shared" si="10"/>
        <v>81000</v>
      </c>
      <c r="F94" s="38">
        <f t="shared" si="11"/>
        <v>8000</v>
      </c>
      <c r="G94" s="36">
        <v>3160</v>
      </c>
      <c r="H94" s="36">
        <v>3169</v>
      </c>
      <c r="I94" s="89">
        <f t="shared" si="9"/>
        <v>9</v>
      </c>
      <c r="J94" s="40">
        <f t="shared" si="12"/>
        <v>9</v>
      </c>
      <c r="K94" s="41">
        <f t="shared" si="13"/>
        <v>0</v>
      </c>
      <c r="L94" s="42">
        <f t="shared" si="14"/>
        <v>54000</v>
      </c>
      <c r="M94" s="42">
        <f t="shared" si="15"/>
        <v>143000</v>
      </c>
      <c r="N94" s="42">
        <v>2100</v>
      </c>
      <c r="O94" s="42">
        <v>51</v>
      </c>
      <c r="P94" s="42">
        <v>10000</v>
      </c>
      <c r="Q94" s="43"/>
    </row>
    <row r="95" spans="1:17">
      <c r="A95" s="133" t="s">
        <v>111</v>
      </c>
      <c r="B95" s="134"/>
      <c r="C95" s="135"/>
      <c r="D95" s="37">
        <f>SUM(D15:D94)</f>
        <v>4560</v>
      </c>
      <c r="E95" s="38">
        <f>SUM(E15:E94)</f>
        <v>6332000</v>
      </c>
      <c r="F95" s="38">
        <f>SUM(F15:F94)</f>
        <v>632000</v>
      </c>
      <c r="G95" s="36"/>
      <c r="H95" s="36"/>
      <c r="I95" s="89"/>
      <c r="J95" s="40">
        <f>SUM(J15:J94)</f>
        <v>924</v>
      </c>
      <c r="K95" s="41">
        <f>SUM(K15:K94)</f>
        <v>1</v>
      </c>
      <c r="L95" s="42">
        <f>SUM(L15:L94)</f>
        <v>5557000</v>
      </c>
      <c r="M95" s="42">
        <f>E95+F95+L95</f>
        <v>12521000</v>
      </c>
      <c r="N95" s="42"/>
      <c r="O95" s="42"/>
      <c r="P95" s="42"/>
      <c r="Q95" s="43"/>
    </row>
    <row r="96" spans="1:17" s="8" customFormat="1" ht="19.5">
      <c r="A96" s="63" t="s">
        <v>119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4"/>
      <c r="M96" s="64"/>
      <c r="N96" s="65">
        <f>M96/8/30</f>
        <v>0</v>
      </c>
      <c r="O96" s="65"/>
      <c r="P96" s="65"/>
    </row>
    <row r="97" spans="1:17" s="8" customFormat="1">
      <c r="A97" s="81"/>
      <c r="D97" s="66"/>
      <c r="I97" s="90"/>
    </row>
    <row r="98" spans="1:17" s="67" customFormat="1" ht="18.75">
      <c r="A98" s="16"/>
      <c r="D98" s="18"/>
      <c r="E98" s="16"/>
      <c r="F98" s="16"/>
      <c r="I98" s="68"/>
      <c r="J98" s="68"/>
      <c r="K98" s="130" t="s">
        <v>118</v>
      </c>
      <c r="L98" s="130"/>
      <c r="M98" s="130"/>
      <c r="N98" s="130"/>
      <c r="O98" s="130"/>
      <c r="P98" s="130"/>
      <c r="Q98" s="130"/>
    </row>
    <row r="99" spans="1:17" s="67" customFormat="1" ht="18.75">
      <c r="A99" s="128" t="s">
        <v>112</v>
      </c>
      <c r="B99" s="128"/>
      <c r="C99" s="128"/>
      <c r="D99" s="128"/>
      <c r="E99" s="69"/>
      <c r="F99" s="69"/>
      <c r="G99" s="69"/>
      <c r="H99" s="69"/>
      <c r="I99" s="69"/>
      <c r="K99" s="128" t="s">
        <v>113</v>
      </c>
      <c r="L99" s="128"/>
      <c r="M99" s="128"/>
      <c r="N99" s="128"/>
      <c r="O99" s="128"/>
      <c r="P99" s="128"/>
      <c r="Q99" s="128"/>
    </row>
    <row r="100" spans="1:17" s="8" customFormat="1">
      <c r="A100" s="85"/>
      <c r="D100" s="70"/>
      <c r="E100" s="85"/>
      <c r="F100" s="85"/>
      <c r="H100" s="71"/>
      <c r="I100" s="91"/>
      <c r="J100" s="85"/>
      <c r="K100" s="72"/>
      <c r="L100" s="85"/>
      <c r="M100" s="85"/>
      <c r="N100" s="85"/>
      <c r="O100" s="85"/>
      <c r="P100" s="85"/>
    </row>
    <row r="101" spans="1:17" s="8" customFormat="1">
      <c r="A101" s="85"/>
      <c r="D101" s="70"/>
      <c r="E101" s="84"/>
      <c r="F101" s="84"/>
      <c r="G101" s="74"/>
      <c r="H101" s="74"/>
      <c r="I101" s="91"/>
      <c r="J101" s="84"/>
      <c r="K101" s="84"/>
      <c r="L101" s="85"/>
      <c r="M101" s="85"/>
      <c r="N101" s="85"/>
      <c r="O101" s="85"/>
      <c r="P101" s="85"/>
    </row>
    <row r="102" spans="1:17" s="8" customFormat="1">
      <c r="A102" s="82"/>
      <c r="B102" s="130"/>
      <c r="C102" s="130"/>
      <c r="D102" s="70"/>
      <c r="E102" s="131"/>
      <c r="F102" s="131"/>
      <c r="G102" s="132"/>
      <c r="H102" s="132"/>
      <c r="I102" s="132"/>
      <c r="J102" s="132"/>
      <c r="K102" s="130"/>
      <c r="L102" s="130"/>
      <c r="M102" s="130"/>
      <c r="N102" s="130"/>
      <c r="O102" s="130"/>
      <c r="P102" s="130"/>
      <c r="Q102" s="130"/>
    </row>
  </sheetData>
  <mergeCells count="20">
    <mergeCell ref="B102:C102"/>
    <mergeCell ref="E102:J102"/>
    <mergeCell ref="K102:Q102"/>
    <mergeCell ref="A10:M10"/>
    <mergeCell ref="A11:M11"/>
    <mergeCell ref="A13:A14"/>
    <mergeCell ref="B13:F13"/>
    <mergeCell ref="G13:L13"/>
    <mergeCell ref="M13:M14"/>
    <mergeCell ref="Q13:Q14"/>
    <mergeCell ref="A95:C95"/>
    <mergeCell ref="K98:Q98"/>
    <mergeCell ref="A99:D99"/>
    <mergeCell ref="K99:Q99"/>
    <mergeCell ref="A9:M9"/>
    <mergeCell ref="A1:F1"/>
    <mergeCell ref="A2:F2"/>
    <mergeCell ref="A3:Q3"/>
    <mergeCell ref="A4:Q4"/>
    <mergeCell ref="A6:D6"/>
  </mergeCells>
  <pageMargins left="0.26" right="0.14000000000000001" top="0.38" bottom="0.73" header="0.37" footer="0.59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97"/>
  <sheetViews>
    <sheetView tabSelected="1" workbookViewId="0">
      <selection activeCell="V14" sqref="V14"/>
    </sheetView>
  </sheetViews>
  <sheetFormatPr defaultRowHeight="18.75"/>
  <cols>
    <col min="1" max="1" width="8.42578125" style="96" customWidth="1"/>
    <col min="2" max="2" width="8.5703125" style="44" customWidth="1"/>
    <col min="3" max="3" width="8.42578125" style="100" customWidth="1"/>
    <col min="4" max="4" width="9.140625" style="75" customWidth="1"/>
    <col min="5" max="5" width="11.140625" style="96" customWidth="1"/>
    <col min="6" max="6" width="9.85546875" style="96" customWidth="1"/>
    <col min="7" max="7" width="7.85546875" style="44" customWidth="1"/>
    <col min="8" max="8" width="7.85546875" style="76" customWidth="1"/>
    <col min="9" max="9" width="8" style="92" customWidth="1"/>
    <col min="10" max="10" width="8" style="77" hidden="1" customWidth="1"/>
    <col min="11" max="11" width="8" style="77" customWidth="1"/>
    <col min="12" max="12" width="11.85546875" style="96" customWidth="1"/>
    <col min="13" max="13" width="13.28515625" style="96" customWidth="1"/>
    <col min="14" max="14" width="8.42578125" style="96" hidden="1" customWidth="1"/>
    <col min="15" max="15" width="3.28515625" style="96" hidden="1" customWidth="1"/>
    <col min="16" max="16" width="10.140625" style="96" hidden="1" customWidth="1"/>
    <col min="17" max="17" width="9" style="44" customWidth="1"/>
    <col min="18" max="16384" width="9.140625" style="44"/>
  </cols>
  <sheetData>
    <row r="1" spans="1:17" s="5" customFormat="1" ht="16.5">
      <c r="A1" s="125" t="s">
        <v>0</v>
      </c>
      <c r="B1" s="125"/>
      <c r="C1" s="125"/>
      <c r="D1" s="125"/>
      <c r="E1" s="125"/>
      <c r="F1" s="125"/>
      <c r="G1" s="1"/>
      <c r="H1" s="2"/>
      <c r="I1" s="7"/>
      <c r="J1" s="3"/>
      <c r="K1" s="3"/>
      <c r="L1" s="4"/>
      <c r="M1" s="4"/>
      <c r="N1" s="4"/>
      <c r="O1" s="4"/>
      <c r="P1" s="4"/>
    </row>
    <row r="2" spans="1:17" s="5" customFormat="1" ht="16.5">
      <c r="A2" s="126" t="s">
        <v>1</v>
      </c>
      <c r="B2" s="126"/>
      <c r="C2" s="126"/>
      <c r="D2" s="126"/>
      <c r="E2" s="126"/>
      <c r="F2" s="126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7" s="8" customFormat="1" ht="26.25" customHeight="1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7" s="8" customFormat="1" ht="21.75" customHeight="1">
      <c r="A4" s="128" t="s">
        <v>120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7" s="8" customFormat="1" ht="9" customHeight="1">
      <c r="A5" s="96"/>
      <c r="C5" s="93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8" customFormat="1">
      <c r="A6" s="125" t="s">
        <v>3</v>
      </c>
      <c r="B6" s="125"/>
      <c r="C6" s="125"/>
      <c r="D6" s="125"/>
      <c r="E6" s="4"/>
      <c r="F6" s="13" t="s">
        <v>4</v>
      </c>
      <c r="G6" s="13"/>
      <c r="H6" s="14" t="s">
        <v>5</v>
      </c>
      <c r="I6" s="87"/>
      <c r="J6" s="14"/>
      <c r="K6" s="13" t="s">
        <v>6</v>
      </c>
      <c r="L6" s="13"/>
      <c r="M6" s="14" t="s">
        <v>7</v>
      </c>
      <c r="N6" s="14" t="s">
        <v>7</v>
      </c>
      <c r="O6" s="16"/>
      <c r="P6" s="16"/>
    </row>
    <row r="7" spans="1:17" s="8" customFormat="1">
      <c r="A7" s="96"/>
      <c r="B7" s="17"/>
      <c r="C7" s="17"/>
      <c r="D7" s="18"/>
      <c r="E7" s="16"/>
      <c r="F7" s="13" t="s">
        <v>8</v>
      </c>
      <c r="G7" s="13"/>
      <c r="H7" s="14" t="s">
        <v>9</v>
      </c>
      <c r="I7" s="87"/>
      <c r="J7" s="14"/>
      <c r="K7" s="13" t="s">
        <v>10</v>
      </c>
      <c r="L7" s="13"/>
      <c r="M7" s="14" t="s">
        <v>11</v>
      </c>
      <c r="N7" s="14" t="s">
        <v>11</v>
      </c>
      <c r="O7" s="16"/>
      <c r="P7" s="16"/>
    </row>
    <row r="8" spans="1:17" s="8" customFormat="1">
      <c r="A8" s="96"/>
      <c r="B8" s="17"/>
      <c r="C8" s="17"/>
      <c r="D8" s="18"/>
      <c r="E8" s="16"/>
      <c r="F8" s="13" t="s">
        <v>12</v>
      </c>
      <c r="G8" s="13"/>
      <c r="H8" s="14" t="s">
        <v>13</v>
      </c>
      <c r="I8" s="87"/>
      <c r="J8" s="14"/>
      <c r="K8" s="13" t="s">
        <v>14</v>
      </c>
      <c r="L8" s="13"/>
      <c r="M8" s="14" t="s">
        <v>15</v>
      </c>
      <c r="N8" s="14" t="s">
        <v>15</v>
      </c>
      <c r="O8" s="16"/>
      <c r="P8" s="16"/>
    </row>
    <row r="9" spans="1:17" s="5" customFormat="1" ht="18.75" customHeight="1">
      <c r="A9" s="129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"/>
      <c r="O9" s="1"/>
      <c r="P9" s="1"/>
      <c r="Q9" s="1"/>
    </row>
    <row r="10" spans="1:17" s="5" customFormat="1" ht="18.75" customHeight="1">
      <c r="A10" s="129" t="s">
        <v>17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4"/>
      <c r="O10" s="4"/>
      <c r="P10" s="4"/>
    </row>
    <row r="11" spans="1:17" s="5" customFormat="1" ht="18.75" customHeight="1">
      <c r="A11" s="138" t="s">
        <v>18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9"/>
      <c r="O11" s="19"/>
      <c r="P11" s="19"/>
    </row>
    <row r="12" spans="1:17" s="8" customFormat="1" ht="15.75" customHeight="1">
      <c r="A12" s="96"/>
      <c r="B12" s="20"/>
      <c r="C12" s="20"/>
      <c r="D12" s="21"/>
      <c r="E12" s="22"/>
      <c r="F12" s="22"/>
      <c r="G12" s="20"/>
      <c r="H12" s="23"/>
      <c r="I12" s="88"/>
      <c r="J12" s="24"/>
      <c r="K12" s="24"/>
      <c r="L12" s="22"/>
      <c r="M12" s="22"/>
      <c r="N12" s="22"/>
      <c r="O12" s="22"/>
      <c r="P12" s="22"/>
    </row>
    <row r="13" spans="1:17" s="8" customFormat="1" ht="19.5" customHeight="1">
      <c r="A13" s="139" t="s">
        <v>19</v>
      </c>
      <c r="B13" s="141" t="s">
        <v>20</v>
      </c>
      <c r="C13" s="142"/>
      <c r="D13" s="142"/>
      <c r="E13" s="142"/>
      <c r="F13" s="143"/>
      <c r="G13" s="141" t="s">
        <v>21</v>
      </c>
      <c r="H13" s="142"/>
      <c r="I13" s="142"/>
      <c r="J13" s="142"/>
      <c r="K13" s="142"/>
      <c r="L13" s="143"/>
      <c r="M13" s="147" t="s">
        <v>22</v>
      </c>
      <c r="N13" s="25"/>
      <c r="O13" s="25"/>
      <c r="P13" s="25"/>
    </row>
    <row r="14" spans="1:17" s="8" customFormat="1" ht="47.25">
      <c r="A14" s="140"/>
      <c r="B14" s="26" t="s">
        <v>24</v>
      </c>
      <c r="C14" s="99" t="s">
        <v>25</v>
      </c>
      <c r="D14" s="28" t="s">
        <v>26</v>
      </c>
      <c r="E14" s="97" t="s">
        <v>27</v>
      </c>
      <c r="F14" s="30" t="s">
        <v>28</v>
      </c>
      <c r="G14" s="31" t="s">
        <v>24</v>
      </c>
      <c r="H14" s="32" t="s">
        <v>25</v>
      </c>
      <c r="I14" s="80" t="s">
        <v>26</v>
      </c>
      <c r="J14" s="98" t="s">
        <v>29</v>
      </c>
      <c r="K14" s="98" t="s">
        <v>30</v>
      </c>
      <c r="L14" s="31" t="s">
        <v>27</v>
      </c>
      <c r="M14" s="148"/>
      <c r="N14" s="34"/>
      <c r="O14" s="34"/>
      <c r="P14" s="34"/>
    </row>
    <row r="15" spans="1:17" ht="19.5" customHeight="1">
      <c r="A15" s="101" t="s">
        <v>31</v>
      </c>
      <c r="B15" s="102">
        <v>25676</v>
      </c>
      <c r="C15" s="103">
        <v>25792</v>
      </c>
      <c r="D15" s="104">
        <f>C15-B15</f>
        <v>116</v>
      </c>
      <c r="E15" s="105">
        <f>ROUND(IF(D15&gt;800,(D15-800)*2399+2324*200+2082*200+1660*200+1433*100+100*1388,IF(D15&gt;600,(D15-600)*2324+200*2082+200*1660+100*1433+100*1388,IF(D15&gt;400,(D15-400)*2082+200*1660+100*1433+100*1388,IF(D15&gt;200,(D15-200)*1660+100*1433+100*1388,IF(D15&gt;100,(D15-100)*1433+100*1388,D15*1388))))),-3)</f>
        <v>162000</v>
      </c>
      <c r="F15" s="105">
        <f>ROUND(E15*10%,-3)</f>
        <v>16000</v>
      </c>
      <c r="G15" s="102">
        <v>6697</v>
      </c>
      <c r="H15" s="106">
        <v>6723</v>
      </c>
      <c r="I15" s="107">
        <f>H15-G15</f>
        <v>26</v>
      </c>
      <c r="J15" s="108">
        <f>IF(I15&lt;=32,I15,32)</f>
        <v>26</v>
      </c>
      <c r="K15" s="109">
        <f>IF(I15&gt;32,I15-32,0)</f>
        <v>0</v>
      </c>
      <c r="L15" s="110">
        <f>ROUND((J15*6000+K15*13000),-3)</f>
        <v>156000</v>
      </c>
      <c r="M15" s="110">
        <f>ROUND(E15+F15+L15,-3)</f>
        <v>334000</v>
      </c>
      <c r="N15" s="42">
        <v>2100</v>
      </c>
      <c r="O15" s="42">
        <v>11</v>
      </c>
      <c r="P15" s="42">
        <f>ROUND(N15*O15,-3)</f>
        <v>23000</v>
      </c>
    </row>
    <row r="16" spans="1:17" ht="19.5" customHeight="1">
      <c r="A16" s="101" t="s">
        <v>32</v>
      </c>
      <c r="B16" s="102">
        <v>30076</v>
      </c>
      <c r="C16" s="103">
        <v>30235</v>
      </c>
      <c r="D16" s="104">
        <f t="shared" ref="D16:D79" si="0">C16-B16</f>
        <v>159</v>
      </c>
      <c r="E16" s="105">
        <f t="shared" ref="E16:E79" si="1"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223000</v>
      </c>
      <c r="F16" s="105">
        <f t="shared" ref="F16:F79" si="2">ROUND(E16*10%,-3)</f>
        <v>22000</v>
      </c>
      <c r="G16" s="102">
        <v>6138</v>
      </c>
      <c r="H16" s="106">
        <v>6168</v>
      </c>
      <c r="I16" s="107">
        <f t="shared" ref="I16:I79" si="3">H16-G16</f>
        <v>30</v>
      </c>
      <c r="J16" s="108">
        <f t="shared" ref="J16:J79" si="4">IF(I16&lt;=32,I16,32)</f>
        <v>30</v>
      </c>
      <c r="K16" s="109">
        <f t="shared" ref="K16:K79" si="5">IF(I16&gt;32,I16-32,0)</f>
        <v>0</v>
      </c>
      <c r="L16" s="110">
        <f t="shared" ref="L16:L79" si="6">ROUND((J16*6000+K16*13000),-3)</f>
        <v>180000</v>
      </c>
      <c r="M16" s="110">
        <f t="shared" ref="M16:M79" si="7">ROUND(E16+F16+L16,-3)</f>
        <v>425000</v>
      </c>
      <c r="N16" s="42">
        <v>2100</v>
      </c>
      <c r="O16" s="42">
        <v>18</v>
      </c>
      <c r="P16" s="42">
        <v>65000</v>
      </c>
      <c r="Q16" s="45"/>
    </row>
    <row r="17" spans="1:16">
      <c r="A17" s="101" t="s">
        <v>33</v>
      </c>
      <c r="B17" s="102">
        <v>31927</v>
      </c>
      <c r="C17" s="103">
        <v>32054</v>
      </c>
      <c r="D17" s="104">
        <f t="shared" si="0"/>
        <v>127</v>
      </c>
      <c r="E17" s="105">
        <f t="shared" si="1"/>
        <v>177000</v>
      </c>
      <c r="F17" s="105">
        <f t="shared" si="2"/>
        <v>18000</v>
      </c>
      <c r="G17" s="102">
        <v>49</v>
      </c>
      <c r="H17" s="106">
        <v>79</v>
      </c>
      <c r="I17" s="107">
        <f t="shared" si="3"/>
        <v>30</v>
      </c>
      <c r="J17" s="108">
        <f t="shared" si="4"/>
        <v>30</v>
      </c>
      <c r="K17" s="109">
        <f>IF(I17&gt;32,I17-32,0)</f>
        <v>0</v>
      </c>
      <c r="L17" s="110">
        <f t="shared" si="6"/>
        <v>180000</v>
      </c>
      <c r="M17" s="110">
        <f t="shared" si="7"/>
        <v>375000</v>
      </c>
      <c r="N17" s="42">
        <v>2100</v>
      </c>
      <c r="O17" s="42">
        <v>52</v>
      </c>
      <c r="P17" s="42">
        <v>35000</v>
      </c>
    </row>
    <row r="18" spans="1:16">
      <c r="A18" s="101" t="s">
        <v>34</v>
      </c>
      <c r="B18" s="102">
        <v>20039</v>
      </c>
      <c r="C18" s="103">
        <v>20168</v>
      </c>
      <c r="D18" s="104">
        <f t="shared" si="0"/>
        <v>129</v>
      </c>
      <c r="E18" s="105">
        <f t="shared" si="1"/>
        <v>180000</v>
      </c>
      <c r="F18" s="105">
        <f t="shared" si="2"/>
        <v>18000</v>
      </c>
      <c r="G18" s="102">
        <v>6071</v>
      </c>
      <c r="H18" s="106">
        <v>6099</v>
      </c>
      <c r="I18" s="107">
        <f t="shared" si="3"/>
        <v>28</v>
      </c>
      <c r="J18" s="108">
        <f t="shared" si="4"/>
        <v>28</v>
      </c>
      <c r="K18" s="109">
        <f t="shared" si="5"/>
        <v>0</v>
      </c>
      <c r="L18" s="110">
        <f t="shared" si="6"/>
        <v>168000</v>
      </c>
      <c r="M18" s="110">
        <f t="shared" si="7"/>
        <v>366000</v>
      </c>
      <c r="N18" s="42">
        <v>2100</v>
      </c>
      <c r="O18" s="42">
        <v>34</v>
      </c>
      <c r="P18" s="42">
        <v>10000</v>
      </c>
    </row>
    <row r="19" spans="1:16" s="49" customFormat="1">
      <c r="A19" s="111" t="s">
        <v>35</v>
      </c>
      <c r="B19" s="102">
        <v>7725</v>
      </c>
      <c r="C19" s="112">
        <v>7815</v>
      </c>
      <c r="D19" s="104">
        <f t="shared" si="0"/>
        <v>90</v>
      </c>
      <c r="E19" s="105">
        <f t="shared" si="1"/>
        <v>125000</v>
      </c>
      <c r="F19" s="105">
        <f t="shared" si="2"/>
        <v>13000</v>
      </c>
      <c r="G19" s="102">
        <v>7455</v>
      </c>
      <c r="H19" s="113">
        <v>7483</v>
      </c>
      <c r="I19" s="107">
        <f t="shared" si="3"/>
        <v>28</v>
      </c>
      <c r="J19" s="108">
        <f t="shared" si="4"/>
        <v>28</v>
      </c>
      <c r="K19" s="109">
        <f t="shared" si="5"/>
        <v>0</v>
      </c>
      <c r="L19" s="110">
        <f t="shared" si="6"/>
        <v>168000</v>
      </c>
      <c r="M19" s="110">
        <f t="shared" si="7"/>
        <v>306000</v>
      </c>
      <c r="N19" s="42">
        <v>2100</v>
      </c>
      <c r="O19" s="47">
        <v>16</v>
      </c>
      <c r="P19" s="42">
        <v>35000</v>
      </c>
    </row>
    <row r="20" spans="1:16">
      <c r="A20" s="101" t="s">
        <v>36</v>
      </c>
      <c r="B20" s="102">
        <v>26188</v>
      </c>
      <c r="C20" s="103">
        <v>26299</v>
      </c>
      <c r="D20" s="104">
        <f t="shared" si="0"/>
        <v>111</v>
      </c>
      <c r="E20" s="105">
        <f t="shared" si="1"/>
        <v>155000</v>
      </c>
      <c r="F20" s="105">
        <f t="shared" si="2"/>
        <v>16000</v>
      </c>
      <c r="G20" s="102">
        <v>1746</v>
      </c>
      <c r="H20" s="106">
        <v>1770</v>
      </c>
      <c r="I20" s="107">
        <f t="shared" si="3"/>
        <v>24</v>
      </c>
      <c r="J20" s="108">
        <f t="shared" si="4"/>
        <v>24</v>
      </c>
      <c r="K20" s="109">
        <f t="shared" si="5"/>
        <v>0</v>
      </c>
      <c r="L20" s="110">
        <f t="shared" si="6"/>
        <v>144000</v>
      </c>
      <c r="M20" s="110">
        <f t="shared" si="7"/>
        <v>315000</v>
      </c>
      <c r="N20" s="42">
        <v>2100</v>
      </c>
      <c r="O20" s="42">
        <v>67</v>
      </c>
      <c r="P20" s="42">
        <v>60000</v>
      </c>
    </row>
    <row r="21" spans="1:16" s="52" customFormat="1">
      <c r="A21" s="101" t="s">
        <v>37</v>
      </c>
      <c r="B21" s="102">
        <v>27032</v>
      </c>
      <c r="C21" s="114">
        <v>27150</v>
      </c>
      <c r="D21" s="104">
        <f t="shared" si="0"/>
        <v>118</v>
      </c>
      <c r="E21" s="105">
        <f t="shared" si="1"/>
        <v>165000</v>
      </c>
      <c r="F21" s="105">
        <f t="shared" si="2"/>
        <v>17000</v>
      </c>
      <c r="G21" s="102">
        <v>6387</v>
      </c>
      <c r="H21" s="115">
        <v>6401</v>
      </c>
      <c r="I21" s="107">
        <f t="shared" si="3"/>
        <v>14</v>
      </c>
      <c r="J21" s="108">
        <f t="shared" si="4"/>
        <v>14</v>
      </c>
      <c r="K21" s="109">
        <f t="shared" si="5"/>
        <v>0</v>
      </c>
      <c r="L21" s="110">
        <f t="shared" si="6"/>
        <v>84000</v>
      </c>
      <c r="M21" s="110">
        <f t="shared" si="7"/>
        <v>266000</v>
      </c>
      <c r="N21" s="42">
        <v>2100</v>
      </c>
      <c r="O21" s="50">
        <v>33</v>
      </c>
      <c r="P21" s="50">
        <v>30000</v>
      </c>
    </row>
    <row r="22" spans="1:16" s="55" customFormat="1">
      <c r="A22" s="111" t="s">
        <v>38</v>
      </c>
      <c r="B22" s="102">
        <v>27734</v>
      </c>
      <c r="C22" s="116">
        <v>27849</v>
      </c>
      <c r="D22" s="104">
        <f t="shared" si="0"/>
        <v>115</v>
      </c>
      <c r="E22" s="105">
        <f t="shared" si="1"/>
        <v>160000</v>
      </c>
      <c r="F22" s="105">
        <f t="shared" si="2"/>
        <v>16000</v>
      </c>
      <c r="G22" s="102">
        <v>1246</v>
      </c>
      <c r="H22" s="117">
        <v>1267</v>
      </c>
      <c r="I22" s="107">
        <f t="shared" si="3"/>
        <v>21</v>
      </c>
      <c r="J22" s="108">
        <f t="shared" si="4"/>
        <v>21</v>
      </c>
      <c r="K22" s="109">
        <f t="shared" si="5"/>
        <v>0</v>
      </c>
      <c r="L22" s="110">
        <f t="shared" si="6"/>
        <v>126000</v>
      </c>
      <c r="M22" s="110">
        <f t="shared" si="7"/>
        <v>302000</v>
      </c>
      <c r="N22" s="42">
        <v>2100</v>
      </c>
      <c r="O22" s="53">
        <v>11</v>
      </c>
      <c r="P22" s="53">
        <v>15000</v>
      </c>
    </row>
    <row r="23" spans="1:16" s="58" customFormat="1">
      <c r="A23" s="118" t="s">
        <v>39</v>
      </c>
      <c r="B23" s="102">
        <v>29012</v>
      </c>
      <c r="C23" s="119">
        <v>29159</v>
      </c>
      <c r="D23" s="104">
        <f t="shared" si="0"/>
        <v>147</v>
      </c>
      <c r="E23" s="105">
        <f t="shared" si="1"/>
        <v>206000</v>
      </c>
      <c r="F23" s="105">
        <f t="shared" si="2"/>
        <v>21000</v>
      </c>
      <c r="G23" s="102">
        <v>705</v>
      </c>
      <c r="H23" s="120">
        <v>729</v>
      </c>
      <c r="I23" s="107">
        <f t="shared" si="3"/>
        <v>24</v>
      </c>
      <c r="J23" s="108">
        <f t="shared" si="4"/>
        <v>24</v>
      </c>
      <c r="K23" s="109">
        <f t="shared" si="5"/>
        <v>0</v>
      </c>
      <c r="L23" s="110">
        <f t="shared" si="6"/>
        <v>144000</v>
      </c>
      <c r="M23" s="110">
        <f t="shared" si="7"/>
        <v>371000</v>
      </c>
      <c r="N23" s="42">
        <v>2100</v>
      </c>
      <c r="O23" s="50">
        <v>11</v>
      </c>
      <c r="P23" s="50">
        <v>30000</v>
      </c>
    </row>
    <row r="24" spans="1:16" s="52" customFormat="1">
      <c r="A24" s="101" t="s">
        <v>40</v>
      </c>
      <c r="B24" s="102">
        <v>31693</v>
      </c>
      <c r="C24" s="114">
        <v>31830</v>
      </c>
      <c r="D24" s="104">
        <f t="shared" si="0"/>
        <v>137</v>
      </c>
      <c r="E24" s="105">
        <f t="shared" si="1"/>
        <v>192000</v>
      </c>
      <c r="F24" s="105">
        <f t="shared" si="2"/>
        <v>19000</v>
      </c>
      <c r="G24" s="102">
        <v>1639</v>
      </c>
      <c r="H24" s="115">
        <v>1667</v>
      </c>
      <c r="I24" s="107">
        <f t="shared" si="3"/>
        <v>28</v>
      </c>
      <c r="J24" s="108">
        <f t="shared" si="4"/>
        <v>28</v>
      </c>
      <c r="K24" s="109">
        <f t="shared" si="5"/>
        <v>0</v>
      </c>
      <c r="L24" s="110">
        <f t="shared" si="6"/>
        <v>168000</v>
      </c>
      <c r="M24" s="110">
        <f t="shared" si="7"/>
        <v>379000</v>
      </c>
      <c r="N24" s="42">
        <v>2100</v>
      </c>
      <c r="O24" s="50">
        <v>28</v>
      </c>
      <c r="P24" s="50">
        <v>20000</v>
      </c>
    </row>
    <row r="25" spans="1:16" s="55" customFormat="1">
      <c r="A25" s="111" t="s">
        <v>41</v>
      </c>
      <c r="B25" s="102">
        <v>29570</v>
      </c>
      <c r="C25" s="116">
        <v>29732</v>
      </c>
      <c r="D25" s="104">
        <f t="shared" si="0"/>
        <v>162</v>
      </c>
      <c r="E25" s="105">
        <f t="shared" si="1"/>
        <v>228000</v>
      </c>
      <c r="F25" s="105">
        <f t="shared" si="2"/>
        <v>23000</v>
      </c>
      <c r="G25" s="102">
        <v>1065</v>
      </c>
      <c r="H25" s="117">
        <v>1091</v>
      </c>
      <c r="I25" s="107">
        <f t="shared" si="3"/>
        <v>26</v>
      </c>
      <c r="J25" s="108">
        <f t="shared" si="4"/>
        <v>26</v>
      </c>
      <c r="K25" s="109">
        <f t="shared" si="5"/>
        <v>0</v>
      </c>
      <c r="L25" s="110">
        <f t="shared" si="6"/>
        <v>156000</v>
      </c>
      <c r="M25" s="110">
        <f t="shared" si="7"/>
        <v>407000</v>
      </c>
      <c r="N25" s="42">
        <v>2100</v>
      </c>
      <c r="O25" s="53">
        <v>3</v>
      </c>
      <c r="P25" s="53">
        <v>25000</v>
      </c>
    </row>
    <row r="26" spans="1:16" s="58" customFormat="1">
      <c r="A26" s="118" t="s">
        <v>42</v>
      </c>
      <c r="B26" s="102">
        <v>29418</v>
      </c>
      <c r="C26" s="119">
        <v>29546</v>
      </c>
      <c r="D26" s="104">
        <f t="shared" si="0"/>
        <v>128</v>
      </c>
      <c r="E26" s="105">
        <f t="shared" si="1"/>
        <v>179000</v>
      </c>
      <c r="F26" s="105">
        <f t="shared" si="2"/>
        <v>18000</v>
      </c>
      <c r="G26" s="102">
        <v>4412</v>
      </c>
      <c r="H26" s="120">
        <v>4435</v>
      </c>
      <c r="I26" s="107">
        <f t="shared" si="3"/>
        <v>23</v>
      </c>
      <c r="J26" s="108">
        <f t="shared" si="4"/>
        <v>23</v>
      </c>
      <c r="K26" s="109">
        <f t="shared" si="5"/>
        <v>0</v>
      </c>
      <c r="L26" s="110">
        <f t="shared" si="6"/>
        <v>138000</v>
      </c>
      <c r="M26" s="110">
        <f t="shared" si="7"/>
        <v>335000</v>
      </c>
      <c r="N26" s="42">
        <v>2100</v>
      </c>
      <c r="O26" s="50">
        <v>44</v>
      </c>
      <c r="P26" s="50">
        <v>25000</v>
      </c>
    </row>
    <row r="27" spans="1:16">
      <c r="A27" s="101" t="s">
        <v>43</v>
      </c>
      <c r="B27" s="102">
        <v>27246</v>
      </c>
      <c r="C27" s="103">
        <v>27347</v>
      </c>
      <c r="D27" s="104">
        <f t="shared" si="0"/>
        <v>101</v>
      </c>
      <c r="E27" s="105">
        <f t="shared" si="1"/>
        <v>140000</v>
      </c>
      <c r="F27" s="105">
        <f t="shared" si="2"/>
        <v>14000</v>
      </c>
      <c r="G27" s="102">
        <v>6390</v>
      </c>
      <c r="H27" s="106">
        <v>6421</v>
      </c>
      <c r="I27" s="107">
        <f t="shared" si="3"/>
        <v>31</v>
      </c>
      <c r="J27" s="108">
        <f t="shared" si="4"/>
        <v>31</v>
      </c>
      <c r="K27" s="109">
        <f t="shared" si="5"/>
        <v>0</v>
      </c>
      <c r="L27" s="110">
        <f t="shared" si="6"/>
        <v>186000</v>
      </c>
      <c r="M27" s="110">
        <f t="shared" si="7"/>
        <v>340000</v>
      </c>
      <c r="N27" s="42">
        <v>2100</v>
      </c>
      <c r="O27" s="42">
        <v>9</v>
      </c>
      <c r="P27" s="42">
        <v>20000</v>
      </c>
    </row>
    <row r="28" spans="1:16">
      <c r="A28" s="101" t="s">
        <v>44</v>
      </c>
      <c r="B28" s="102">
        <v>29317</v>
      </c>
      <c r="C28" s="103">
        <v>29432</v>
      </c>
      <c r="D28" s="104">
        <f t="shared" si="0"/>
        <v>115</v>
      </c>
      <c r="E28" s="105">
        <f t="shared" si="1"/>
        <v>160000</v>
      </c>
      <c r="F28" s="105">
        <f t="shared" si="2"/>
        <v>16000</v>
      </c>
      <c r="G28" s="102">
        <v>6545</v>
      </c>
      <c r="H28" s="106">
        <v>6578</v>
      </c>
      <c r="I28" s="107">
        <f t="shared" si="3"/>
        <v>33</v>
      </c>
      <c r="J28" s="108">
        <f t="shared" si="4"/>
        <v>32</v>
      </c>
      <c r="K28" s="109">
        <f t="shared" si="5"/>
        <v>1</v>
      </c>
      <c r="L28" s="110">
        <f t="shared" si="6"/>
        <v>205000</v>
      </c>
      <c r="M28" s="110">
        <f t="shared" si="7"/>
        <v>381000</v>
      </c>
      <c r="N28" s="42">
        <v>2100</v>
      </c>
      <c r="O28" s="42">
        <v>32</v>
      </c>
      <c r="P28" s="42">
        <v>65000</v>
      </c>
    </row>
    <row r="29" spans="1:16">
      <c r="A29" s="101" t="s">
        <v>45</v>
      </c>
      <c r="B29" s="102">
        <v>22993</v>
      </c>
      <c r="C29" s="103">
        <v>23148</v>
      </c>
      <c r="D29" s="104">
        <f t="shared" si="0"/>
        <v>155</v>
      </c>
      <c r="E29" s="105">
        <f t="shared" si="1"/>
        <v>218000</v>
      </c>
      <c r="F29" s="105">
        <f t="shared" si="2"/>
        <v>22000</v>
      </c>
      <c r="G29" s="102">
        <v>6680</v>
      </c>
      <c r="H29" s="106">
        <v>6717</v>
      </c>
      <c r="I29" s="107">
        <f t="shared" si="3"/>
        <v>37</v>
      </c>
      <c r="J29" s="108">
        <f t="shared" si="4"/>
        <v>32</v>
      </c>
      <c r="K29" s="109">
        <f t="shared" si="5"/>
        <v>5</v>
      </c>
      <c r="L29" s="110">
        <f t="shared" si="6"/>
        <v>257000</v>
      </c>
      <c r="M29" s="110">
        <f t="shared" si="7"/>
        <v>497000</v>
      </c>
      <c r="N29" s="42">
        <v>2100</v>
      </c>
      <c r="O29" s="42">
        <v>4</v>
      </c>
      <c r="P29" s="42"/>
    </row>
    <row r="30" spans="1:16" s="60" customFormat="1">
      <c r="A30" s="118" t="s">
        <v>46</v>
      </c>
      <c r="B30" s="102">
        <v>26592</v>
      </c>
      <c r="C30" s="121">
        <v>26810</v>
      </c>
      <c r="D30" s="104">
        <f t="shared" si="0"/>
        <v>218</v>
      </c>
      <c r="E30" s="105">
        <f t="shared" si="1"/>
        <v>312000</v>
      </c>
      <c r="F30" s="105">
        <f t="shared" si="2"/>
        <v>31000</v>
      </c>
      <c r="G30" s="102">
        <v>1067</v>
      </c>
      <c r="H30" s="122">
        <v>1083</v>
      </c>
      <c r="I30" s="107">
        <f t="shared" si="3"/>
        <v>16</v>
      </c>
      <c r="J30" s="108">
        <f t="shared" si="4"/>
        <v>16</v>
      </c>
      <c r="K30" s="109">
        <f t="shared" si="5"/>
        <v>0</v>
      </c>
      <c r="L30" s="110">
        <f t="shared" si="6"/>
        <v>96000</v>
      </c>
      <c r="M30" s="110">
        <f t="shared" si="7"/>
        <v>439000</v>
      </c>
      <c r="N30" s="42">
        <v>2100</v>
      </c>
      <c r="O30" s="42">
        <v>36</v>
      </c>
      <c r="P30" s="42">
        <v>55000</v>
      </c>
    </row>
    <row r="31" spans="1:16" s="52" customFormat="1">
      <c r="A31" s="101" t="s">
        <v>47</v>
      </c>
      <c r="B31" s="102">
        <v>32102</v>
      </c>
      <c r="C31" s="114">
        <v>32235</v>
      </c>
      <c r="D31" s="104">
        <f t="shared" si="0"/>
        <v>133</v>
      </c>
      <c r="E31" s="105">
        <f t="shared" si="1"/>
        <v>186000</v>
      </c>
      <c r="F31" s="105">
        <f t="shared" si="2"/>
        <v>19000</v>
      </c>
      <c r="G31" s="102">
        <v>694</v>
      </c>
      <c r="H31" s="115">
        <v>717</v>
      </c>
      <c r="I31" s="107">
        <f t="shared" si="3"/>
        <v>23</v>
      </c>
      <c r="J31" s="108">
        <f t="shared" si="4"/>
        <v>23</v>
      </c>
      <c r="K31" s="109">
        <f t="shared" si="5"/>
        <v>0</v>
      </c>
      <c r="L31" s="110">
        <f t="shared" si="6"/>
        <v>138000</v>
      </c>
      <c r="M31" s="110">
        <f t="shared" si="7"/>
        <v>343000</v>
      </c>
      <c r="N31" s="42">
        <v>2100</v>
      </c>
      <c r="O31" s="50">
        <v>28</v>
      </c>
      <c r="P31" s="50">
        <v>35000</v>
      </c>
    </row>
    <row r="32" spans="1:16" s="52" customFormat="1">
      <c r="A32" s="101" t="s">
        <v>48</v>
      </c>
      <c r="B32" s="102">
        <v>27668</v>
      </c>
      <c r="C32" s="114">
        <v>27844</v>
      </c>
      <c r="D32" s="104">
        <f t="shared" si="0"/>
        <v>176</v>
      </c>
      <c r="E32" s="105">
        <f t="shared" si="1"/>
        <v>248000</v>
      </c>
      <c r="F32" s="105">
        <f t="shared" si="2"/>
        <v>25000</v>
      </c>
      <c r="G32" s="102">
        <v>142</v>
      </c>
      <c r="H32" s="115">
        <v>170</v>
      </c>
      <c r="I32" s="107">
        <f t="shared" si="3"/>
        <v>28</v>
      </c>
      <c r="J32" s="108">
        <f t="shared" si="4"/>
        <v>28</v>
      </c>
      <c r="K32" s="109">
        <f t="shared" si="5"/>
        <v>0</v>
      </c>
      <c r="L32" s="110">
        <f t="shared" si="6"/>
        <v>168000</v>
      </c>
      <c r="M32" s="110">
        <f t="shared" si="7"/>
        <v>441000</v>
      </c>
      <c r="N32" s="42">
        <v>2100</v>
      </c>
      <c r="O32" s="50">
        <v>17</v>
      </c>
      <c r="P32" s="50">
        <v>20000</v>
      </c>
    </row>
    <row r="33" spans="1:16">
      <c r="A33" s="101" t="s">
        <v>49</v>
      </c>
      <c r="B33" s="102">
        <v>29934</v>
      </c>
      <c r="C33" s="103">
        <v>30086</v>
      </c>
      <c r="D33" s="104">
        <f t="shared" si="0"/>
        <v>152</v>
      </c>
      <c r="E33" s="105">
        <f t="shared" si="1"/>
        <v>213000</v>
      </c>
      <c r="F33" s="105">
        <f t="shared" si="2"/>
        <v>21000</v>
      </c>
      <c r="G33" s="102">
        <v>3406</v>
      </c>
      <c r="H33" s="106">
        <v>3434</v>
      </c>
      <c r="I33" s="107">
        <f t="shared" si="3"/>
        <v>28</v>
      </c>
      <c r="J33" s="108">
        <f t="shared" si="4"/>
        <v>28</v>
      </c>
      <c r="K33" s="109">
        <f t="shared" si="5"/>
        <v>0</v>
      </c>
      <c r="L33" s="110">
        <f t="shared" si="6"/>
        <v>168000</v>
      </c>
      <c r="M33" s="110">
        <f t="shared" si="7"/>
        <v>402000</v>
      </c>
      <c r="N33" s="42">
        <v>2100</v>
      </c>
      <c r="O33" s="42">
        <v>41</v>
      </c>
      <c r="P33" s="42"/>
    </row>
    <row r="34" spans="1:16" s="55" customFormat="1">
      <c r="A34" s="111" t="s">
        <v>50</v>
      </c>
      <c r="B34" s="102">
        <v>25105</v>
      </c>
      <c r="C34" s="116">
        <v>25312</v>
      </c>
      <c r="D34" s="104">
        <f t="shared" si="0"/>
        <v>207</v>
      </c>
      <c r="E34" s="105">
        <f t="shared" si="1"/>
        <v>294000</v>
      </c>
      <c r="F34" s="105">
        <f t="shared" si="2"/>
        <v>29000</v>
      </c>
      <c r="G34" s="102">
        <v>6053</v>
      </c>
      <c r="H34" s="117">
        <v>6112</v>
      </c>
      <c r="I34" s="107">
        <f t="shared" si="3"/>
        <v>59</v>
      </c>
      <c r="J34" s="108">
        <f t="shared" si="4"/>
        <v>32</v>
      </c>
      <c r="K34" s="109">
        <f t="shared" si="5"/>
        <v>27</v>
      </c>
      <c r="L34" s="110">
        <f t="shared" si="6"/>
        <v>543000</v>
      </c>
      <c r="M34" s="110">
        <f t="shared" si="7"/>
        <v>866000</v>
      </c>
      <c r="N34" s="42">
        <v>2100</v>
      </c>
      <c r="O34" s="53">
        <v>0</v>
      </c>
      <c r="P34" s="50">
        <v>45000</v>
      </c>
    </row>
    <row r="35" spans="1:16" s="60" customFormat="1">
      <c r="A35" s="118" t="s">
        <v>51</v>
      </c>
      <c r="B35" s="102">
        <v>7797</v>
      </c>
      <c r="C35" s="121">
        <v>7931</v>
      </c>
      <c r="D35" s="104">
        <f t="shared" si="0"/>
        <v>134</v>
      </c>
      <c r="E35" s="105">
        <f t="shared" si="1"/>
        <v>188000</v>
      </c>
      <c r="F35" s="105">
        <f t="shared" si="2"/>
        <v>19000</v>
      </c>
      <c r="G35" s="102">
        <v>1317</v>
      </c>
      <c r="H35" s="122">
        <v>1349</v>
      </c>
      <c r="I35" s="107">
        <f t="shared" si="3"/>
        <v>32</v>
      </c>
      <c r="J35" s="108">
        <f t="shared" si="4"/>
        <v>32</v>
      </c>
      <c r="K35" s="109">
        <f t="shared" si="5"/>
        <v>0</v>
      </c>
      <c r="L35" s="110">
        <f t="shared" si="6"/>
        <v>192000</v>
      </c>
      <c r="M35" s="110">
        <f t="shared" si="7"/>
        <v>399000</v>
      </c>
      <c r="N35" s="42">
        <v>2100</v>
      </c>
      <c r="O35" s="42">
        <v>59</v>
      </c>
      <c r="P35" s="42"/>
    </row>
    <row r="36" spans="1:16">
      <c r="A36" s="101" t="s">
        <v>52</v>
      </c>
      <c r="B36" s="102">
        <v>30699</v>
      </c>
      <c r="C36" s="103">
        <v>30846</v>
      </c>
      <c r="D36" s="104">
        <f t="shared" si="0"/>
        <v>147</v>
      </c>
      <c r="E36" s="105">
        <f t="shared" si="1"/>
        <v>206000</v>
      </c>
      <c r="F36" s="105">
        <f t="shared" si="2"/>
        <v>21000</v>
      </c>
      <c r="G36" s="102">
        <v>7279</v>
      </c>
      <c r="H36" s="106">
        <v>7301</v>
      </c>
      <c r="I36" s="107">
        <f t="shared" si="3"/>
        <v>22</v>
      </c>
      <c r="J36" s="108">
        <f t="shared" si="4"/>
        <v>22</v>
      </c>
      <c r="K36" s="109">
        <f t="shared" si="5"/>
        <v>0</v>
      </c>
      <c r="L36" s="110">
        <f t="shared" si="6"/>
        <v>132000</v>
      </c>
      <c r="M36" s="110">
        <f t="shared" si="7"/>
        <v>359000</v>
      </c>
      <c r="N36" s="42">
        <v>2100</v>
      </c>
      <c r="O36" s="42">
        <v>4</v>
      </c>
      <c r="P36" s="42">
        <v>65000</v>
      </c>
    </row>
    <row r="37" spans="1:16">
      <c r="A37" s="101" t="s">
        <v>53</v>
      </c>
      <c r="B37" s="102">
        <v>31939</v>
      </c>
      <c r="C37" s="103">
        <v>32090</v>
      </c>
      <c r="D37" s="104">
        <f t="shared" si="0"/>
        <v>151</v>
      </c>
      <c r="E37" s="105">
        <f t="shared" si="1"/>
        <v>212000</v>
      </c>
      <c r="F37" s="105">
        <f t="shared" si="2"/>
        <v>21000</v>
      </c>
      <c r="G37" s="102">
        <v>1442</v>
      </c>
      <c r="H37" s="106">
        <v>1468</v>
      </c>
      <c r="I37" s="107">
        <f t="shared" si="3"/>
        <v>26</v>
      </c>
      <c r="J37" s="108">
        <f t="shared" si="4"/>
        <v>26</v>
      </c>
      <c r="K37" s="109">
        <f t="shared" si="5"/>
        <v>0</v>
      </c>
      <c r="L37" s="110">
        <f t="shared" si="6"/>
        <v>156000</v>
      </c>
      <c r="M37" s="110">
        <f t="shared" si="7"/>
        <v>389000</v>
      </c>
      <c r="N37" s="42">
        <v>2100</v>
      </c>
      <c r="O37" s="42">
        <v>53</v>
      </c>
      <c r="P37" s="42">
        <v>30000</v>
      </c>
    </row>
    <row r="38" spans="1:16" s="58" customFormat="1">
      <c r="A38" s="118" t="s">
        <v>54</v>
      </c>
      <c r="B38" s="102">
        <v>6783</v>
      </c>
      <c r="C38" s="119">
        <v>6925</v>
      </c>
      <c r="D38" s="104">
        <f t="shared" si="0"/>
        <v>142</v>
      </c>
      <c r="E38" s="105">
        <f t="shared" si="1"/>
        <v>199000</v>
      </c>
      <c r="F38" s="105">
        <f t="shared" si="2"/>
        <v>20000</v>
      </c>
      <c r="G38" s="102">
        <v>3994</v>
      </c>
      <c r="H38" s="120">
        <v>4025</v>
      </c>
      <c r="I38" s="107">
        <f t="shared" si="3"/>
        <v>31</v>
      </c>
      <c r="J38" s="108">
        <f t="shared" si="4"/>
        <v>31</v>
      </c>
      <c r="K38" s="109">
        <f t="shared" si="5"/>
        <v>0</v>
      </c>
      <c r="L38" s="110">
        <f t="shared" si="6"/>
        <v>186000</v>
      </c>
      <c r="M38" s="110">
        <f t="shared" si="7"/>
        <v>405000</v>
      </c>
      <c r="N38" s="42">
        <v>2100</v>
      </c>
      <c r="O38" s="50">
        <v>11</v>
      </c>
      <c r="P38" s="50">
        <v>25000</v>
      </c>
    </row>
    <row r="39" spans="1:16">
      <c r="A39" s="101" t="s">
        <v>55</v>
      </c>
      <c r="B39" s="102">
        <v>206</v>
      </c>
      <c r="C39" s="103">
        <v>378</v>
      </c>
      <c r="D39" s="104">
        <f t="shared" si="0"/>
        <v>172</v>
      </c>
      <c r="E39" s="105">
        <f t="shared" si="1"/>
        <v>242000</v>
      </c>
      <c r="F39" s="105">
        <f t="shared" si="2"/>
        <v>24000</v>
      </c>
      <c r="G39" s="102">
        <v>4510</v>
      </c>
      <c r="H39" s="106">
        <v>4538</v>
      </c>
      <c r="I39" s="107">
        <f t="shared" si="3"/>
        <v>28</v>
      </c>
      <c r="J39" s="108">
        <f t="shared" si="4"/>
        <v>28</v>
      </c>
      <c r="K39" s="109">
        <f t="shared" si="5"/>
        <v>0</v>
      </c>
      <c r="L39" s="110">
        <f t="shared" si="6"/>
        <v>168000</v>
      </c>
      <c r="M39" s="110">
        <f t="shared" si="7"/>
        <v>434000</v>
      </c>
      <c r="N39" s="42">
        <v>2100</v>
      </c>
      <c r="O39" s="42">
        <v>27</v>
      </c>
      <c r="P39" s="42"/>
    </row>
    <row r="40" spans="1:16" s="60" customFormat="1">
      <c r="A40" s="118" t="s">
        <v>56</v>
      </c>
      <c r="B40" s="102">
        <v>29961</v>
      </c>
      <c r="C40" s="121">
        <v>30085</v>
      </c>
      <c r="D40" s="104">
        <f t="shared" si="0"/>
        <v>124</v>
      </c>
      <c r="E40" s="105">
        <f t="shared" si="1"/>
        <v>173000</v>
      </c>
      <c r="F40" s="105">
        <f t="shared" si="2"/>
        <v>17000</v>
      </c>
      <c r="G40" s="102">
        <v>5305</v>
      </c>
      <c r="H40" s="122">
        <v>5333</v>
      </c>
      <c r="I40" s="107">
        <f t="shared" si="3"/>
        <v>28</v>
      </c>
      <c r="J40" s="108">
        <f t="shared" si="4"/>
        <v>28</v>
      </c>
      <c r="K40" s="109">
        <f t="shared" si="5"/>
        <v>0</v>
      </c>
      <c r="L40" s="110">
        <f t="shared" si="6"/>
        <v>168000</v>
      </c>
      <c r="M40" s="110">
        <f t="shared" si="7"/>
        <v>358000</v>
      </c>
      <c r="N40" s="42">
        <v>2100</v>
      </c>
      <c r="O40" s="42">
        <v>8</v>
      </c>
      <c r="P40" s="42">
        <v>30000</v>
      </c>
    </row>
    <row r="41" spans="1:16">
      <c r="A41" s="101" t="s">
        <v>57</v>
      </c>
      <c r="B41" s="102">
        <v>29033</v>
      </c>
      <c r="C41" s="103">
        <v>29190</v>
      </c>
      <c r="D41" s="104">
        <f t="shared" si="0"/>
        <v>157</v>
      </c>
      <c r="E41" s="105">
        <f t="shared" si="1"/>
        <v>220000</v>
      </c>
      <c r="F41" s="105">
        <f t="shared" si="2"/>
        <v>22000</v>
      </c>
      <c r="G41" s="102">
        <v>1508</v>
      </c>
      <c r="H41" s="106">
        <v>1545</v>
      </c>
      <c r="I41" s="107">
        <f t="shared" si="3"/>
        <v>37</v>
      </c>
      <c r="J41" s="108">
        <f t="shared" si="4"/>
        <v>32</v>
      </c>
      <c r="K41" s="109">
        <f t="shared" si="5"/>
        <v>5</v>
      </c>
      <c r="L41" s="110">
        <f t="shared" si="6"/>
        <v>257000</v>
      </c>
      <c r="M41" s="110">
        <f t="shared" si="7"/>
        <v>499000</v>
      </c>
      <c r="N41" s="42">
        <v>2100</v>
      </c>
      <c r="O41" s="42">
        <v>8</v>
      </c>
      <c r="P41" s="42">
        <v>35000</v>
      </c>
    </row>
    <row r="42" spans="1:16">
      <c r="A42" s="101" t="s">
        <v>58</v>
      </c>
      <c r="B42" s="102">
        <v>28609</v>
      </c>
      <c r="C42" s="103">
        <v>28751</v>
      </c>
      <c r="D42" s="104">
        <f t="shared" si="0"/>
        <v>142</v>
      </c>
      <c r="E42" s="105">
        <f t="shared" si="1"/>
        <v>199000</v>
      </c>
      <c r="F42" s="105">
        <f t="shared" si="2"/>
        <v>20000</v>
      </c>
      <c r="G42" s="102">
        <v>778</v>
      </c>
      <c r="H42" s="106">
        <v>803</v>
      </c>
      <c r="I42" s="107">
        <f t="shared" si="3"/>
        <v>25</v>
      </c>
      <c r="J42" s="108">
        <f t="shared" si="4"/>
        <v>25</v>
      </c>
      <c r="K42" s="109">
        <f t="shared" si="5"/>
        <v>0</v>
      </c>
      <c r="L42" s="110">
        <f t="shared" si="6"/>
        <v>150000</v>
      </c>
      <c r="M42" s="110">
        <f t="shared" si="7"/>
        <v>369000</v>
      </c>
      <c r="N42" s="42">
        <v>2100</v>
      </c>
      <c r="O42" s="42">
        <v>29</v>
      </c>
      <c r="P42" s="42"/>
    </row>
    <row r="43" spans="1:16">
      <c r="A43" s="101" t="s">
        <v>59</v>
      </c>
      <c r="B43" s="102">
        <v>33921</v>
      </c>
      <c r="C43" s="103">
        <v>34082</v>
      </c>
      <c r="D43" s="104">
        <f t="shared" si="0"/>
        <v>161</v>
      </c>
      <c r="E43" s="105">
        <f t="shared" si="1"/>
        <v>226000</v>
      </c>
      <c r="F43" s="105">
        <f t="shared" si="2"/>
        <v>23000</v>
      </c>
      <c r="G43" s="102">
        <v>1884</v>
      </c>
      <c r="H43" s="106">
        <v>1914</v>
      </c>
      <c r="I43" s="107">
        <f t="shared" si="3"/>
        <v>30</v>
      </c>
      <c r="J43" s="108">
        <f t="shared" si="4"/>
        <v>30</v>
      </c>
      <c r="K43" s="109">
        <f t="shared" si="5"/>
        <v>0</v>
      </c>
      <c r="L43" s="110">
        <f t="shared" si="6"/>
        <v>180000</v>
      </c>
      <c r="M43" s="110">
        <f t="shared" si="7"/>
        <v>429000</v>
      </c>
      <c r="N43" s="42">
        <v>2100</v>
      </c>
      <c r="O43" s="42">
        <v>22</v>
      </c>
      <c r="P43" s="42"/>
    </row>
    <row r="44" spans="1:16">
      <c r="A44" s="101" t="s">
        <v>60</v>
      </c>
      <c r="B44" s="102">
        <v>29511</v>
      </c>
      <c r="C44" s="103">
        <v>29608</v>
      </c>
      <c r="D44" s="104">
        <f t="shared" si="0"/>
        <v>97</v>
      </c>
      <c r="E44" s="105">
        <f t="shared" si="1"/>
        <v>135000</v>
      </c>
      <c r="F44" s="105">
        <f t="shared" si="2"/>
        <v>14000</v>
      </c>
      <c r="G44" s="102">
        <v>1384</v>
      </c>
      <c r="H44" s="106">
        <v>1408</v>
      </c>
      <c r="I44" s="107">
        <f t="shared" si="3"/>
        <v>24</v>
      </c>
      <c r="J44" s="108">
        <f t="shared" si="4"/>
        <v>24</v>
      </c>
      <c r="K44" s="109">
        <f t="shared" si="5"/>
        <v>0</v>
      </c>
      <c r="L44" s="110">
        <f t="shared" si="6"/>
        <v>144000</v>
      </c>
      <c r="M44" s="110">
        <f t="shared" si="7"/>
        <v>293000</v>
      </c>
      <c r="N44" s="42">
        <v>2100</v>
      </c>
      <c r="O44" s="42">
        <v>15</v>
      </c>
      <c r="P44" s="42"/>
    </row>
    <row r="45" spans="1:16">
      <c r="A45" s="101" t="s">
        <v>61</v>
      </c>
      <c r="B45" s="102">
        <v>30578</v>
      </c>
      <c r="C45" s="103">
        <v>30664</v>
      </c>
      <c r="D45" s="104">
        <f t="shared" si="0"/>
        <v>86</v>
      </c>
      <c r="E45" s="105">
        <f t="shared" si="1"/>
        <v>119000</v>
      </c>
      <c r="F45" s="105">
        <f t="shared" si="2"/>
        <v>12000</v>
      </c>
      <c r="G45" s="102">
        <v>1231</v>
      </c>
      <c r="H45" s="106">
        <v>1249</v>
      </c>
      <c r="I45" s="107">
        <f t="shared" si="3"/>
        <v>18</v>
      </c>
      <c r="J45" s="108">
        <f t="shared" si="4"/>
        <v>18</v>
      </c>
      <c r="K45" s="109">
        <f t="shared" si="5"/>
        <v>0</v>
      </c>
      <c r="L45" s="110">
        <f t="shared" si="6"/>
        <v>108000</v>
      </c>
      <c r="M45" s="110">
        <f t="shared" si="7"/>
        <v>239000</v>
      </c>
      <c r="N45" s="42">
        <v>2100</v>
      </c>
      <c r="O45" s="42">
        <v>8</v>
      </c>
      <c r="P45" s="42">
        <v>10000</v>
      </c>
    </row>
    <row r="46" spans="1:16" s="49" customFormat="1">
      <c r="A46" s="111" t="s">
        <v>62</v>
      </c>
      <c r="B46" s="102">
        <v>32558</v>
      </c>
      <c r="C46" s="112">
        <v>32670</v>
      </c>
      <c r="D46" s="104">
        <f t="shared" si="0"/>
        <v>112</v>
      </c>
      <c r="E46" s="105">
        <f t="shared" si="1"/>
        <v>156000</v>
      </c>
      <c r="F46" s="105">
        <f t="shared" si="2"/>
        <v>16000</v>
      </c>
      <c r="G46" s="102">
        <v>1247</v>
      </c>
      <c r="H46" s="113">
        <v>1271</v>
      </c>
      <c r="I46" s="107">
        <f t="shared" si="3"/>
        <v>24</v>
      </c>
      <c r="J46" s="108">
        <f t="shared" si="4"/>
        <v>24</v>
      </c>
      <c r="K46" s="109">
        <f t="shared" si="5"/>
        <v>0</v>
      </c>
      <c r="L46" s="110">
        <f t="shared" si="6"/>
        <v>144000</v>
      </c>
      <c r="M46" s="110">
        <f t="shared" si="7"/>
        <v>316000</v>
      </c>
      <c r="N46" s="42">
        <v>2100</v>
      </c>
      <c r="O46" s="47">
        <v>12</v>
      </c>
      <c r="P46" s="42">
        <v>10000</v>
      </c>
    </row>
    <row r="47" spans="1:16">
      <c r="A47" s="101" t="s">
        <v>63</v>
      </c>
      <c r="B47" s="102">
        <v>32854</v>
      </c>
      <c r="C47" s="103">
        <v>33015</v>
      </c>
      <c r="D47" s="104">
        <f t="shared" si="0"/>
        <v>161</v>
      </c>
      <c r="E47" s="105">
        <f t="shared" si="1"/>
        <v>226000</v>
      </c>
      <c r="F47" s="105">
        <f t="shared" si="2"/>
        <v>23000</v>
      </c>
      <c r="G47" s="102">
        <v>6103</v>
      </c>
      <c r="H47" s="106">
        <v>6123</v>
      </c>
      <c r="I47" s="107">
        <f t="shared" si="3"/>
        <v>20</v>
      </c>
      <c r="J47" s="108">
        <f t="shared" si="4"/>
        <v>20</v>
      </c>
      <c r="K47" s="109">
        <f t="shared" si="5"/>
        <v>0</v>
      </c>
      <c r="L47" s="110">
        <f t="shared" si="6"/>
        <v>120000</v>
      </c>
      <c r="M47" s="110">
        <f t="shared" si="7"/>
        <v>369000</v>
      </c>
      <c r="N47" s="42">
        <v>2100</v>
      </c>
      <c r="O47" s="42">
        <v>8</v>
      </c>
      <c r="P47" s="42">
        <v>15000</v>
      </c>
    </row>
    <row r="48" spans="1:16">
      <c r="A48" s="101" t="s">
        <v>64</v>
      </c>
      <c r="B48" s="102">
        <v>29735</v>
      </c>
      <c r="C48" s="103">
        <v>29811</v>
      </c>
      <c r="D48" s="104">
        <f t="shared" si="0"/>
        <v>76</v>
      </c>
      <c r="E48" s="105">
        <f t="shared" si="1"/>
        <v>105000</v>
      </c>
      <c r="F48" s="105">
        <f t="shared" si="2"/>
        <v>11000</v>
      </c>
      <c r="G48" s="102">
        <v>3235</v>
      </c>
      <c r="H48" s="106">
        <v>3258</v>
      </c>
      <c r="I48" s="107">
        <f t="shared" si="3"/>
        <v>23</v>
      </c>
      <c r="J48" s="108">
        <f t="shared" si="4"/>
        <v>23</v>
      </c>
      <c r="K48" s="109">
        <f t="shared" si="5"/>
        <v>0</v>
      </c>
      <c r="L48" s="110">
        <f t="shared" si="6"/>
        <v>138000</v>
      </c>
      <c r="M48" s="110">
        <f t="shared" si="7"/>
        <v>254000</v>
      </c>
      <c r="N48" s="42">
        <v>2100</v>
      </c>
      <c r="O48" s="42">
        <v>3</v>
      </c>
      <c r="P48" s="42">
        <v>20000</v>
      </c>
    </row>
    <row r="49" spans="1:16" s="60" customFormat="1">
      <c r="A49" s="118" t="s">
        <v>65</v>
      </c>
      <c r="B49" s="102">
        <v>519</v>
      </c>
      <c r="C49" s="121">
        <v>658</v>
      </c>
      <c r="D49" s="104">
        <f t="shared" si="0"/>
        <v>139</v>
      </c>
      <c r="E49" s="105">
        <f t="shared" si="1"/>
        <v>195000</v>
      </c>
      <c r="F49" s="105">
        <f t="shared" si="2"/>
        <v>20000</v>
      </c>
      <c r="G49" s="102">
        <v>103</v>
      </c>
      <c r="H49" s="122">
        <v>114</v>
      </c>
      <c r="I49" s="107">
        <f t="shared" si="3"/>
        <v>11</v>
      </c>
      <c r="J49" s="108">
        <f t="shared" si="4"/>
        <v>11</v>
      </c>
      <c r="K49" s="109">
        <f t="shared" si="5"/>
        <v>0</v>
      </c>
      <c r="L49" s="110">
        <f t="shared" si="6"/>
        <v>66000</v>
      </c>
      <c r="M49" s="110">
        <f t="shared" si="7"/>
        <v>281000</v>
      </c>
      <c r="N49" s="42">
        <v>2100</v>
      </c>
      <c r="O49" s="42">
        <v>0</v>
      </c>
      <c r="P49" s="42">
        <v>40000</v>
      </c>
    </row>
    <row r="50" spans="1:16">
      <c r="A50" s="101" t="s">
        <v>66</v>
      </c>
      <c r="B50" s="102">
        <v>27473</v>
      </c>
      <c r="C50" s="103">
        <v>27608</v>
      </c>
      <c r="D50" s="104">
        <f t="shared" si="0"/>
        <v>135</v>
      </c>
      <c r="E50" s="105">
        <f t="shared" si="1"/>
        <v>189000</v>
      </c>
      <c r="F50" s="105">
        <f t="shared" si="2"/>
        <v>19000</v>
      </c>
      <c r="G50" s="102">
        <v>6230</v>
      </c>
      <c r="H50" s="106">
        <v>6272</v>
      </c>
      <c r="I50" s="107">
        <f t="shared" si="3"/>
        <v>42</v>
      </c>
      <c r="J50" s="108">
        <f t="shared" si="4"/>
        <v>32</v>
      </c>
      <c r="K50" s="109">
        <f t="shared" si="5"/>
        <v>10</v>
      </c>
      <c r="L50" s="110">
        <f t="shared" si="6"/>
        <v>322000</v>
      </c>
      <c r="M50" s="110">
        <f t="shared" si="7"/>
        <v>530000</v>
      </c>
      <c r="N50" s="42">
        <v>2100</v>
      </c>
      <c r="O50" s="42">
        <v>16</v>
      </c>
      <c r="P50" s="42">
        <v>15000</v>
      </c>
    </row>
    <row r="51" spans="1:16">
      <c r="A51" s="101" t="s">
        <v>67</v>
      </c>
      <c r="B51" s="102">
        <v>7468</v>
      </c>
      <c r="C51" s="103">
        <v>7654</v>
      </c>
      <c r="D51" s="104">
        <f t="shared" si="0"/>
        <v>186</v>
      </c>
      <c r="E51" s="105">
        <f t="shared" si="1"/>
        <v>262000</v>
      </c>
      <c r="F51" s="105">
        <f t="shared" si="2"/>
        <v>26000</v>
      </c>
      <c r="G51" s="102">
        <v>6879</v>
      </c>
      <c r="H51" s="106">
        <v>6902</v>
      </c>
      <c r="I51" s="107">
        <f t="shared" si="3"/>
        <v>23</v>
      </c>
      <c r="J51" s="108">
        <f t="shared" si="4"/>
        <v>23</v>
      </c>
      <c r="K51" s="109">
        <f t="shared" si="5"/>
        <v>0</v>
      </c>
      <c r="L51" s="110">
        <f t="shared" si="6"/>
        <v>138000</v>
      </c>
      <c r="M51" s="110">
        <f t="shared" si="7"/>
        <v>426000</v>
      </c>
      <c r="N51" s="42">
        <v>2100</v>
      </c>
      <c r="O51" s="42">
        <v>36</v>
      </c>
      <c r="P51" s="42"/>
    </row>
    <row r="52" spans="1:16">
      <c r="A52" s="101" t="s">
        <v>68</v>
      </c>
      <c r="B52" s="102">
        <v>26988</v>
      </c>
      <c r="C52" s="103">
        <v>27122</v>
      </c>
      <c r="D52" s="104">
        <f t="shared" si="0"/>
        <v>134</v>
      </c>
      <c r="E52" s="105">
        <f t="shared" si="1"/>
        <v>188000</v>
      </c>
      <c r="F52" s="105">
        <f t="shared" si="2"/>
        <v>19000</v>
      </c>
      <c r="G52" s="102">
        <v>2396</v>
      </c>
      <c r="H52" s="106">
        <v>2422</v>
      </c>
      <c r="I52" s="107">
        <f t="shared" si="3"/>
        <v>26</v>
      </c>
      <c r="J52" s="108">
        <f t="shared" si="4"/>
        <v>26</v>
      </c>
      <c r="K52" s="109">
        <f t="shared" si="5"/>
        <v>0</v>
      </c>
      <c r="L52" s="110">
        <f t="shared" si="6"/>
        <v>156000</v>
      </c>
      <c r="M52" s="110">
        <f t="shared" si="7"/>
        <v>363000</v>
      </c>
      <c r="N52" s="42">
        <v>2100</v>
      </c>
      <c r="O52" s="42">
        <v>27</v>
      </c>
      <c r="P52" s="42">
        <v>45000</v>
      </c>
    </row>
    <row r="53" spans="1:16">
      <c r="A53" s="101" t="s">
        <v>69</v>
      </c>
      <c r="B53" s="102">
        <v>28222</v>
      </c>
      <c r="C53" s="103">
        <v>28376</v>
      </c>
      <c r="D53" s="104">
        <f t="shared" si="0"/>
        <v>154</v>
      </c>
      <c r="E53" s="105">
        <f t="shared" si="1"/>
        <v>216000</v>
      </c>
      <c r="F53" s="105">
        <f t="shared" si="2"/>
        <v>22000</v>
      </c>
      <c r="G53" s="102">
        <v>6174</v>
      </c>
      <c r="H53" s="106">
        <v>6198</v>
      </c>
      <c r="I53" s="107">
        <f t="shared" si="3"/>
        <v>24</v>
      </c>
      <c r="J53" s="108">
        <f t="shared" si="4"/>
        <v>24</v>
      </c>
      <c r="K53" s="109">
        <f t="shared" si="5"/>
        <v>0</v>
      </c>
      <c r="L53" s="110">
        <f t="shared" si="6"/>
        <v>144000</v>
      </c>
      <c r="M53" s="110">
        <f t="shared" si="7"/>
        <v>382000</v>
      </c>
      <c r="N53" s="42">
        <v>2100</v>
      </c>
      <c r="O53" s="42">
        <v>6</v>
      </c>
      <c r="P53" s="42">
        <v>20000</v>
      </c>
    </row>
    <row r="54" spans="1:16" s="60" customFormat="1">
      <c r="A54" s="118" t="s">
        <v>70</v>
      </c>
      <c r="B54" s="102">
        <v>27193</v>
      </c>
      <c r="C54" s="121">
        <v>27407</v>
      </c>
      <c r="D54" s="104">
        <f t="shared" si="0"/>
        <v>214</v>
      </c>
      <c r="E54" s="105">
        <f t="shared" si="1"/>
        <v>305000</v>
      </c>
      <c r="F54" s="105">
        <f t="shared" si="2"/>
        <v>31000</v>
      </c>
      <c r="G54" s="102">
        <v>6602</v>
      </c>
      <c r="H54" s="122">
        <v>6637</v>
      </c>
      <c r="I54" s="107">
        <f t="shared" si="3"/>
        <v>35</v>
      </c>
      <c r="J54" s="108">
        <f t="shared" si="4"/>
        <v>32</v>
      </c>
      <c r="K54" s="109">
        <f t="shared" si="5"/>
        <v>3</v>
      </c>
      <c r="L54" s="110">
        <f t="shared" si="6"/>
        <v>231000</v>
      </c>
      <c r="M54" s="110">
        <f t="shared" si="7"/>
        <v>567000</v>
      </c>
      <c r="N54" s="42">
        <v>2100</v>
      </c>
      <c r="O54" s="42">
        <v>29</v>
      </c>
      <c r="P54" s="42">
        <v>25000</v>
      </c>
    </row>
    <row r="55" spans="1:16">
      <c r="A55" s="101" t="s">
        <v>71</v>
      </c>
      <c r="B55" s="102">
        <v>30955</v>
      </c>
      <c r="C55" s="103">
        <v>31115</v>
      </c>
      <c r="D55" s="104">
        <f t="shared" si="0"/>
        <v>160</v>
      </c>
      <c r="E55" s="105">
        <f t="shared" si="1"/>
        <v>225000</v>
      </c>
      <c r="F55" s="105">
        <f t="shared" si="2"/>
        <v>23000</v>
      </c>
      <c r="G55" s="102">
        <v>1618</v>
      </c>
      <c r="H55" s="106">
        <v>1635</v>
      </c>
      <c r="I55" s="107">
        <f t="shared" si="3"/>
        <v>17</v>
      </c>
      <c r="J55" s="108">
        <f t="shared" si="4"/>
        <v>17</v>
      </c>
      <c r="K55" s="109">
        <f t="shared" si="5"/>
        <v>0</v>
      </c>
      <c r="L55" s="110">
        <f t="shared" si="6"/>
        <v>102000</v>
      </c>
      <c r="M55" s="110">
        <f t="shared" si="7"/>
        <v>350000</v>
      </c>
      <c r="N55" s="42">
        <v>2100</v>
      </c>
      <c r="O55" s="42">
        <v>29</v>
      </c>
      <c r="P55" s="42">
        <v>10000</v>
      </c>
    </row>
    <row r="56" spans="1:16" s="60" customFormat="1">
      <c r="A56" s="118" t="s">
        <v>72</v>
      </c>
      <c r="B56" s="102">
        <v>27052</v>
      </c>
      <c r="C56" s="121">
        <v>27220</v>
      </c>
      <c r="D56" s="104">
        <f t="shared" si="0"/>
        <v>168</v>
      </c>
      <c r="E56" s="105">
        <f t="shared" si="1"/>
        <v>236000</v>
      </c>
      <c r="F56" s="105">
        <f t="shared" si="2"/>
        <v>24000</v>
      </c>
      <c r="G56" s="102">
        <v>2689</v>
      </c>
      <c r="H56" s="122">
        <v>2713</v>
      </c>
      <c r="I56" s="107">
        <f t="shared" si="3"/>
        <v>24</v>
      </c>
      <c r="J56" s="108">
        <f t="shared" si="4"/>
        <v>24</v>
      </c>
      <c r="K56" s="109">
        <f t="shared" si="5"/>
        <v>0</v>
      </c>
      <c r="L56" s="110">
        <f t="shared" si="6"/>
        <v>144000</v>
      </c>
      <c r="M56" s="110">
        <f t="shared" si="7"/>
        <v>404000</v>
      </c>
      <c r="N56" s="42">
        <v>2100</v>
      </c>
      <c r="O56" s="42">
        <v>30</v>
      </c>
      <c r="P56" s="42">
        <v>35000</v>
      </c>
    </row>
    <row r="57" spans="1:16">
      <c r="A57" s="101" t="s">
        <v>73</v>
      </c>
      <c r="B57" s="102">
        <v>30185</v>
      </c>
      <c r="C57" s="103">
        <v>30336</v>
      </c>
      <c r="D57" s="104">
        <f t="shared" si="0"/>
        <v>151</v>
      </c>
      <c r="E57" s="105">
        <f t="shared" si="1"/>
        <v>212000</v>
      </c>
      <c r="F57" s="105">
        <f t="shared" si="2"/>
        <v>21000</v>
      </c>
      <c r="G57" s="102">
        <v>2991</v>
      </c>
      <c r="H57" s="106">
        <v>3032</v>
      </c>
      <c r="I57" s="107">
        <f t="shared" si="3"/>
        <v>41</v>
      </c>
      <c r="J57" s="108">
        <f t="shared" si="4"/>
        <v>32</v>
      </c>
      <c r="K57" s="109">
        <f t="shared" si="5"/>
        <v>9</v>
      </c>
      <c r="L57" s="110">
        <f t="shared" si="6"/>
        <v>309000</v>
      </c>
      <c r="M57" s="110">
        <f t="shared" si="7"/>
        <v>542000</v>
      </c>
      <c r="N57" s="42">
        <v>2100</v>
      </c>
      <c r="O57" s="42">
        <v>31</v>
      </c>
      <c r="P57" s="42"/>
    </row>
    <row r="58" spans="1:16">
      <c r="A58" s="101" t="s">
        <v>74</v>
      </c>
      <c r="B58" s="102">
        <v>20605</v>
      </c>
      <c r="C58" s="103">
        <v>20779</v>
      </c>
      <c r="D58" s="104">
        <f t="shared" si="0"/>
        <v>174</v>
      </c>
      <c r="E58" s="105">
        <f t="shared" si="1"/>
        <v>245000</v>
      </c>
      <c r="F58" s="105">
        <f t="shared" si="2"/>
        <v>25000</v>
      </c>
      <c r="G58" s="102">
        <v>1916</v>
      </c>
      <c r="H58" s="106">
        <v>1936</v>
      </c>
      <c r="I58" s="107">
        <f t="shared" si="3"/>
        <v>20</v>
      </c>
      <c r="J58" s="108">
        <f t="shared" si="4"/>
        <v>20</v>
      </c>
      <c r="K58" s="109">
        <f t="shared" si="5"/>
        <v>0</v>
      </c>
      <c r="L58" s="110">
        <f t="shared" si="6"/>
        <v>120000</v>
      </c>
      <c r="M58" s="110">
        <f t="shared" si="7"/>
        <v>390000</v>
      </c>
      <c r="N58" s="42">
        <v>2100</v>
      </c>
      <c r="O58" s="42">
        <v>29</v>
      </c>
      <c r="P58" s="42">
        <v>15000</v>
      </c>
    </row>
    <row r="59" spans="1:16">
      <c r="A59" s="101" t="s">
        <v>75</v>
      </c>
      <c r="B59" s="102">
        <v>5979</v>
      </c>
      <c r="C59" s="103">
        <v>6105</v>
      </c>
      <c r="D59" s="104">
        <f t="shared" si="0"/>
        <v>126</v>
      </c>
      <c r="E59" s="105">
        <f t="shared" si="1"/>
        <v>176000</v>
      </c>
      <c r="F59" s="105">
        <f t="shared" si="2"/>
        <v>18000</v>
      </c>
      <c r="G59" s="102">
        <v>5386</v>
      </c>
      <c r="H59" s="106">
        <v>5403</v>
      </c>
      <c r="I59" s="107">
        <f t="shared" si="3"/>
        <v>17</v>
      </c>
      <c r="J59" s="108">
        <f t="shared" si="4"/>
        <v>17</v>
      </c>
      <c r="K59" s="109">
        <f t="shared" si="5"/>
        <v>0</v>
      </c>
      <c r="L59" s="110">
        <f t="shared" si="6"/>
        <v>102000</v>
      </c>
      <c r="M59" s="110">
        <f t="shared" si="7"/>
        <v>296000</v>
      </c>
      <c r="N59" s="42">
        <v>2100</v>
      </c>
      <c r="O59" s="42">
        <v>5</v>
      </c>
      <c r="P59" s="42">
        <v>10000</v>
      </c>
    </row>
    <row r="60" spans="1:16">
      <c r="A60" s="101" t="s">
        <v>76</v>
      </c>
      <c r="B60" s="102">
        <v>31464</v>
      </c>
      <c r="C60" s="103">
        <v>31542</v>
      </c>
      <c r="D60" s="104">
        <f t="shared" si="0"/>
        <v>78</v>
      </c>
      <c r="E60" s="105">
        <f t="shared" si="1"/>
        <v>108000</v>
      </c>
      <c r="F60" s="105">
        <f t="shared" si="2"/>
        <v>11000</v>
      </c>
      <c r="G60" s="102">
        <v>1648</v>
      </c>
      <c r="H60" s="106">
        <v>1672</v>
      </c>
      <c r="I60" s="107">
        <f t="shared" si="3"/>
        <v>24</v>
      </c>
      <c r="J60" s="108">
        <f t="shared" si="4"/>
        <v>24</v>
      </c>
      <c r="K60" s="109">
        <f t="shared" si="5"/>
        <v>0</v>
      </c>
      <c r="L60" s="110">
        <f t="shared" si="6"/>
        <v>144000</v>
      </c>
      <c r="M60" s="110">
        <f t="shared" si="7"/>
        <v>263000</v>
      </c>
      <c r="N60" s="42">
        <v>2100</v>
      </c>
      <c r="O60" s="42">
        <v>8</v>
      </c>
      <c r="P60" s="42">
        <v>10000</v>
      </c>
    </row>
    <row r="61" spans="1:16">
      <c r="A61" s="101" t="s">
        <v>77</v>
      </c>
      <c r="B61" s="102">
        <v>36928</v>
      </c>
      <c r="C61" s="103">
        <v>37141</v>
      </c>
      <c r="D61" s="104">
        <f t="shared" si="0"/>
        <v>213</v>
      </c>
      <c r="E61" s="105">
        <f t="shared" si="1"/>
        <v>304000</v>
      </c>
      <c r="F61" s="105">
        <f t="shared" si="2"/>
        <v>30000</v>
      </c>
      <c r="G61" s="102">
        <v>5816</v>
      </c>
      <c r="H61" s="106">
        <v>5839</v>
      </c>
      <c r="I61" s="107">
        <f t="shared" si="3"/>
        <v>23</v>
      </c>
      <c r="J61" s="108">
        <f t="shared" si="4"/>
        <v>23</v>
      </c>
      <c r="K61" s="109">
        <f t="shared" si="5"/>
        <v>0</v>
      </c>
      <c r="L61" s="110">
        <f t="shared" si="6"/>
        <v>138000</v>
      </c>
      <c r="M61" s="110">
        <f t="shared" si="7"/>
        <v>472000</v>
      </c>
      <c r="N61" s="42">
        <v>2100</v>
      </c>
      <c r="O61" s="42">
        <v>22</v>
      </c>
      <c r="P61" s="42">
        <v>30000</v>
      </c>
    </row>
    <row r="62" spans="1:16" s="60" customFormat="1">
      <c r="A62" s="118" t="s">
        <v>78</v>
      </c>
      <c r="B62" s="102">
        <v>34852</v>
      </c>
      <c r="C62" s="121">
        <v>35009</v>
      </c>
      <c r="D62" s="104">
        <f t="shared" si="0"/>
        <v>157</v>
      </c>
      <c r="E62" s="105">
        <f t="shared" si="1"/>
        <v>220000</v>
      </c>
      <c r="F62" s="105">
        <f t="shared" si="2"/>
        <v>22000</v>
      </c>
      <c r="G62" s="102">
        <v>686</v>
      </c>
      <c r="H62" s="122">
        <v>706</v>
      </c>
      <c r="I62" s="107">
        <f t="shared" si="3"/>
        <v>20</v>
      </c>
      <c r="J62" s="108">
        <f t="shared" si="4"/>
        <v>20</v>
      </c>
      <c r="K62" s="109">
        <f t="shared" si="5"/>
        <v>0</v>
      </c>
      <c r="L62" s="110">
        <f t="shared" si="6"/>
        <v>120000</v>
      </c>
      <c r="M62" s="110">
        <f t="shared" si="7"/>
        <v>362000</v>
      </c>
      <c r="N62" s="42">
        <v>2100</v>
      </c>
      <c r="O62" s="42">
        <v>37</v>
      </c>
      <c r="P62" s="42">
        <v>40000</v>
      </c>
    </row>
    <row r="63" spans="1:16" s="60" customFormat="1">
      <c r="A63" s="118" t="s">
        <v>79</v>
      </c>
      <c r="B63" s="102">
        <v>26408</v>
      </c>
      <c r="C63" s="121">
        <v>26513</v>
      </c>
      <c r="D63" s="104">
        <f t="shared" si="0"/>
        <v>105</v>
      </c>
      <c r="E63" s="105">
        <f t="shared" si="1"/>
        <v>146000</v>
      </c>
      <c r="F63" s="105">
        <f t="shared" si="2"/>
        <v>15000</v>
      </c>
      <c r="G63" s="102">
        <v>941</v>
      </c>
      <c r="H63" s="122">
        <v>961</v>
      </c>
      <c r="I63" s="107">
        <f t="shared" si="3"/>
        <v>20</v>
      </c>
      <c r="J63" s="108">
        <f t="shared" si="4"/>
        <v>20</v>
      </c>
      <c r="K63" s="109">
        <f t="shared" si="5"/>
        <v>0</v>
      </c>
      <c r="L63" s="110">
        <f t="shared" si="6"/>
        <v>120000</v>
      </c>
      <c r="M63" s="110">
        <f t="shared" si="7"/>
        <v>281000</v>
      </c>
      <c r="N63" s="42">
        <v>2100</v>
      </c>
      <c r="O63" s="42">
        <v>40</v>
      </c>
      <c r="P63" s="42">
        <v>10000</v>
      </c>
    </row>
    <row r="64" spans="1:16">
      <c r="A64" s="101" t="s">
        <v>80</v>
      </c>
      <c r="B64" s="102">
        <v>28904</v>
      </c>
      <c r="C64" s="103">
        <v>29000</v>
      </c>
      <c r="D64" s="104">
        <f t="shared" si="0"/>
        <v>96</v>
      </c>
      <c r="E64" s="105">
        <f t="shared" si="1"/>
        <v>133000</v>
      </c>
      <c r="F64" s="105">
        <f t="shared" si="2"/>
        <v>13000</v>
      </c>
      <c r="G64" s="102">
        <v>1490</v>
      </c>
      <c r="H64" s="106">
        <v>1503</v>
      </c>
      <c r="I64" s="107">
        <f t="shared" si="3"/>
        <v>13</v>
      </c>
      <c r="J64" s="108">
        <f t="shared" si="4"/>
        <v>13</v>
      </c>
      <c r="K64" s="109">
        <f t="shared" si="5"/>
        <v>0</v>
      </c>
      <c r="L64" s="110">
        <f t="shared" si="6"/>
        <v>78000</v>
      </c>
      <c r="M64" s="110">
        <f t="shared" si="7"/>
        <v>224000</v>
      </c>
      <c r="N64" s="42">
        <v>2100</v>
      </c>
      <c r="O64" s="42">
        <v>65</v>
      </c>
      <c r="P64" s="42">
        <v>45000</v>
      </c>
    </row>
    <row r="65" spans="1:17" s="49" customFormat="1" ht="19.5" customHeight="1">
      <c r="A65" s="111" t="s">
        <v>81</v>
      </c>
      <c r="B65" s="102">
        <v>30739</v>
      </c>
      <c r="C65" s="112">
        <v>30909</v>
      </c>
      <c r="D65" s="104">
        <f t="shared" si="0"/>
        <v>170</v>
      </c>
      <c r="E65" s="105">
        <f t="shared" si="1"/>
        <v>239000</v>
      </c>
      <c r="F65" s="105">
        <f t="shared" si="2"/>
        <v>24000</v>
      </c>
      <c r="G65" s="102">
        <v>1540</v>
      </c>
      <c r="H65" s="113">
        <v>1561</v>
      </c>
      <c r="I65" s="107">
        <f t="shared" si="3"/>
        <v>21</v>
      </c>
      <c r="J65" s="108">
        <f t="shared" si="4"/>
        <v>21</v>
      </c>
      <c r="K65" s="109">
        <f t="shared" si="5"/>
        <v>0</v>
      </c>
      <c r="L65" s="110">
        <f t="shared" si="6"/>
        <v>126000</v>
      </c>
      <c r="M65" s="110">
        <f t="shared" si="7"/>
        <v>389000</v>
      </c>
      <c r="N65" s="42">
        <v>2100</v>
      </c>
      <c r="O65" s="47">
        <v>54</v>
      </c>
      <c r="P65" s="42">
        <v>15000</v>
      </c>
    </row>
    <row r="66" spans="1:17" ht="19.5" customHeight="1">
      <c r="A66" s="101" t="s">
        <v>82</v>
      </c>
      <c r="B66" s="102">
        <v>32117</v>
      </c>
      <c r="C66" s="103">
        <v>32379</v>
      </c>
      <c r="D66" s="104">
        <f t="shared" si="0"/>
        <v>262</v>
      </c>
      <c r="E66" s="105">
        <f t="shared" si="1"/>
        <v>385000</v>
      </c>
      <c r="F66" s="105">
        <f t="shared" si="2"/>
        <v>39000</v>
      </c>
      <c r="G66" s="102">
        <v>763</v>
      </c>
      <c r="H66" s="106">
        <v>788</v>
      </c>
      <c r="I66" s="107">
        <f t="shared" si="3"/>
        <v>25</v>
      </c>
      <c r="J66" s="108">
        <f t="shared" si="4"/>
        <v>25</v>
      </c>
      <c r="K66" s="109">
        <f t="shared" si="5"/>
        <v>0</v>
      </c>
      <c r="L66" s="110">
        <f t="shared" si="6"/>
        <v>150000</v>
      </c>
      <c r="M66" s="110">
        <f t="shared" si="7"/>
        <v>574000</v>
      </c>
      <c r="N66" s="42">
        <v>2100</v>
      </c>
      <c r="O66" s="42">
        <v>0</v>
      </c>
      <c r="P66" s="42"/>
    </row>
    <row r="67" spans="1:17" ht="19.5" customHeight="1">
      <c r="A67" s="101" t="s">
        <v>83</v>
      </c>
      <c r="B67" s="102">
        <v>31807</v>
      </c>
      <c r="C67" s="103">
        <v>31945</v>
      </c>
      <c r="D67" s="104">
        <f t="shared" si="0"/>
        <v>138</v>
      </c>
      <c r="E67" s="105">
        <f t="shared" si="1"/>
        <v>193000</v>
      </c>
      <c r="F67" s="105">
        <f t="shared" si="2"/>
        <v>19000</v>
      </c>
      <c r="G67" s="102">
        <v>1880</v>
      </c>
      <c r="H67" s="106">
        <v>1902</v>
      </c>
      <c r="I67" s="107">
        <f t="shared" si="3"/>
        <v>22</v>
      </c>
      <c r="J67" s="108">
        <f t="shared" si="4"/>
        <v>22</v>
      </c>
      <c r="K67" s="109">
        <f t="shared" si="5"/>
        <v>0</v>
      </c>
      <c r="L67" s="110">
        <f t="shared" si="6"/>
        <v>132000</v>
      </c>
      <c r="M67" s="110">
        <f t="shared" si="7"/>
        <v>344000</v>
      </c>
      <c r="N67" s="42">
        <v>2100</v>
      </c>
      <c r="O67" s="42">
        <v>16</v>
      </c>
      <c r="P67" s="42">
        <v>40000</v>
      </c>
    </row>
    <row r="68" spans="1:17" ht="19.5" customHeight="1">
      <c r="A68" s="101" t="s">
        <v>84</v>
      </c>
      <c r="B68" s="102">
        <v>11286</v>
      </c>
      <c r="C68" s="103">
        <v>11436</v>
      </c>
      <c r="D68" s="104">
        <f t="shared" si="0"/>
        <v>150</v>
      </c>
      <c r="E68" s="105">
        <f t="shared" si="1"/>
        <v>210000</v>
      </c>
      <c r="F68" s="105">
        <f t="shared" si="2"/>
        <v>21000</v>
      </c>
      <c r="G68" s="102">
        <v>4478</v>
      </c>
      <c r="H68" s="106">
        <v>4493</v>
      </c>
      <c r="I68" s="107">
        <f t="shared" si="3"/>
        <v>15</v>
      </c>
      <c r="J68" s="108">
        <f t="shared" si="4"/>
        <v>15</v>
      </c>
      <c r="K68" s="109">
        <f t="shared" si="5"/>
        <v>0</v>
      </c>
      <c r="L68" s="110">
        <f t="shared" si="6"/>
        <v>90000</v>
      </c>
      <c r="M68" s="110">
        <f t="shared" si="7"/>
        <v>321000</v>
      </c>
      <c r="N68" s="42">
        <v>2100</v>
      </c>
      <c r="O68" s="42">
        <v>18</v>
      </c>
      <c r="P68" s="42">
        <v>45000</v>
      </c>
    </row>
    <row r="69" spans="1:17" s="49" customFormat="1" ht="19.5" customHeight="1">
      <c r="A69" s="111" t="s">
        <v>85</v>
      </c>
      <c r="B69" s="102">
        <v>29894</v>
      </c>
      <c r="C69" s="112">
        <v>30056</v>
      </c>
      <c r="D69" s="104">
        <f t="shared" si="0"/>
        <v>162</v>
      </c>
      <c r="E69" s="105">
        <f t="shared" si="1"/>
        <v>228000</v>
      </c>
      <c r="F69" s="105">
        <f t="shared" si="2"/>
        <v>23000</v>
      </c>
      <c r="G69" s="102">
        <v>450</v>
      </c>
      <c r="H69" s="113">
        <v>471</v>
      </c>
      <c r="I69" s="107">
        <f t="shared" si="3"/>
        <v>21</v>
      </c>
      <c r="J69" s="108">
        <f t="shared" si="4"/>
        <v>21</v>
      </c>
      <c r="K69" s="109">
        <f t="shared" si="5"/>
        <v>0</v>
      </c>
      <c r="L69" s="110">
        <f t="shared" si="6"/>
        <v>126000</v>
      </c>
      <c r="M69" s="110">
        <f t="shared" si="7"/>
        <v>377000</v>
      </c>
      <c r="N69" s="42">
        <v>2100</v>
      </c>
      <c r="O69" s="47">
        <v>16</v>
      </c>
      <c r="P69" s="42">
        <v>70000</v>
      </c>
    </row>
    <row r="70" spans="1:17" ht="19.5" customHeight="1">
      <c r="A70" s="101" t="s">
        <v>86</v>
      </c>
      <c r="B70" s="102">
        <v>28841</v>
      </c>
      <c r="C70" s="103">
        <v>28998</v>
      </c>
      <c r="D70" s="104">
        <f t="shared" si="0"/>
        <v>157</v>
      </c>
      <c r="E70" s="105">
        <f t="shared" si="1"/>
        <v>220000</v>
      </c>
      <c r="F70" s="105">
        <f t="shared" si="2"/>
        <v>22000</v>
      </c>
      <c r="G70" s="102">
        <v>3100</v>
      </c>
      <c r="H70" s="106">
        <v>3123</v>
      </c>
      <c r="I70" s="107">
        <f t="shared" si="3"/>
        <v>23</v>
      </c>
      <c r="J70" s="108">
        <f t="shared" si="4"/>
        <v>23</v>
      </c>
      <c r="K70" s="109">
        <f t="shared" si="5"/>
        <v>0</v>
      </c>
      <c r="L70" s="110">
        <f t="shared" si="6"/>
        <v>138000</v>
      </c>
      <c r="M70" s="110">
        <f t="shared" si="7"/>
        <v>380000</v>
      </c>
      <c r="N70" s="42">
        <v>2100</v>
      </c>
      <c r="O70" s="42">
        <v>0</v>
      </c>
      <c r="P70" s="42">
        <v>10000</v>
      </c>
    </row>
    <row r="71" spans="1:17" ht="19.5" customHeight="1">
      <c r="A71" s="101" t="s">
        <v>87</v>
      </c>
      <c r="B71" s="102">
        <v>25553</v>
      </c>
      <c r="C71" s="103">
        <v>25694</v>
      </c>
      <c r="D71" s="104">
        <f t="shared" si="0"/>
        <v>141</v>
      </c>
      <c r="E71" s="105">
        <f t="shared" si="1"/>
        <v>198000</v>
      </c>
      <c r="F71" s="105">
        <f t="shared" si="2"/>
        <v>20000</v>
      </c>
      <c r="G71" s="102">
        <v>6341</v>
      </c>
      <c r="H71" s="106">
        <v>6379</v>
      </c>
      <c r="I71" s="107">
        <f t="shared" si="3"/>
        <v>38</v>
      </c>
      <c r="J71" s="108">
        <f t="shared" si="4"/>
        <v>32</v>
      </c>
      <c r="K71" s="109">
        <f t="shared" si="5"/>
        <v>6</v>
      </c>
      <c r="L71" s="110">
        <f t="shared" si="6"/>
        <v>270000</v>
      </c>
      <c r="M71" s="110">
        <f t="shared" si="7"/>
        <v>488000</v>
      </c>
      <c r="N71" s="42">
        <v>2100</v>
      </c>
      <c r="O71" s="42">
        <v>0</v>
      </c>
      <c r="P71" s="42">
        <v>25000</v>
      </c>
    </row>
    <row r="72" spans="1:17" ht="19.5" customHeight="1">
      <c r="A72" s="101" t="s">
        <v>88</v>
      </c>
      <c r="B72" s="102">
        <v>25037</v>
      </c>
      <c r="C72" s="103">
        <v>25258</v>
      </c>
      <c r="D72" s="104">
        <f t="shared" si="0"/>
        <v>221</v>
      </c>
      <c r="E72" s="105">
        <f t="shared" si="1"/>
        <v>317000</v>
      </c>
      <c r="F72" s="105">
        <f t="shared" si="2"/>
        <v>32000</v>
      </c>
      <c r="G72" s="102">
        <v>1540</v>
      </c>
      <c r="H72" s="106">
        <v>1564</v>
      </c>
      <c r="I72" s="107">
        <f t="shared" si="3"/>
        <v>24</v>
      </c>
      <c r="J72" s="108">
        <f t="shared" si="4"/>
        <v>24</v>
      </c>
      <c r="K72" s="109">
        <f t="shared" si="5"/>
        <v>0</v>
      </c>
      <c r="L72" s="110">
        <f t="shared" si="6"/>
        <v>144000</v>
      </c>
      <c r="M72" s="110">
        <f t="shared" si="7"/>
        <v>493000</v>
      </c>
      <c r="N72" s="42">
        <v>2100</v>
      </c>
      <c r="O72" s="42">
        <v>0</v>
      </c>
      <c r="P72" s="42">
        <v>55000</v>
      </c>
    </row>
    <row r="73" spans="1:17" s="60" customFormat="1" ht="19.5" customHeight="1">
      <c r="A73" s="118" t="s">
        <v>89</v>
      </c>
      <c r="B73" s="102">
        <v>28639</v>
      </c>
      <c r="C73" s="121">
        <v>28837</v>
      </c>
      <c r="D73" s="104">
        <f t="shared" si="0"/>
        <v>198</v>
      </c>
      <c r="E73" s="105">
        <f t="shared" si="1"/>
        <v>279000</v>
      </c>
      <c r="F73" s="105">
        <f t="shared" si="2"/>
        <v>28000</v>
      </c>
      <c r="G73" s="102">
        <v>1493</v>
      </c>
      <c r="H73" s="122">
        <v>1528</v>
      </c>
      <c r="I73" s="107">
        <f t="shared" si="3"/>
        <v>35</v>
      </c>
      <c r="J73" s="108">
        <f t="shared" si="4"/>
        <v>32</v>
      </c>
      <c r="K73" s="109">
        <f t="shared" si="5"/>
        <v>3</v>
      </c>
      <c r="L73" s="110">
        <f t="shared" si="6"/>
        <v>231000</v>
      </c>
      <c r="M73" s="110">
        <f t="shared" si="7"/>
        <v>538000</v>
      </c>
      <c r="N73" s="42">
        <v>2100</v>
      </c>
      <c r="O73" s="42">
        <v>24</v>
      </c>
      <c r="P73" s="42">
        <v>20000</v>
      </c>
    </row>
    <row r="74" spans="1:17" ht="19.5" customHeight="1">
      <c r="A74" s="101" t="s">
        <v>90</v>
      </c>
      <c r="B74" s="102">
        <v>5428</v>
      </c>
      <c r="C74" s="103">
        <v>5602</v>
      </c>
      <c r="D74" s="104">
        <f t="shared" si="0"/>
        <v>174</v>
      </c>
      <c r="E74" s="105">
        <f t="shared" si="1"/>
        <v>245000</v>
      </c>
      <c r="F74" s="105">
        <f t="shared" si="2"/>
        <v>25000</v>
      </c>
      <c r="G74" s="102">
        <v>6222</v>
      </c>
      <c r="H74" s="106">
        <v>6249</v>
      </c>
      <c r="I74" s="107">
        <f t="shared" si="3"/>
        <v>27</v>
      </c>
      <c r="J74" s="108">
        <f t="shared" si="4"/>
        <v>27</v>
      </c>
      <c r="K74" s="109">
        <f t="shared" si="5"/>
        <v>0</v>
      </c>
      <c r="L74" s="110">
        <f t="shared" si="6"/>
        <v>162000</v>
      </c>
      <c r="M74" s="110">
        <f t="shared" si="7"/>
        <v>432000</v>
      </c>
      <c r="N74" s="42">
        <v>2100</v>
      </c>
      <c r="O74" s="42">
        <v>19</v>
      </c>
      <c r="P74" s="42">
        <v>25000</v>
      </c>
    </row>
    <row r="75" spans="1:17" s="52" customFormat="1" ht="19.5" customHeight="1">
      <c r="A75" s="101" t="s">
        <v>91</v>
      </c>
      <c r="B75" s="102">
        <v>29514</v>
      </c>
      <c r="C75" s="114">
        <v>29655</v>
      </c>
      <c r="D75" s="104">
        <f t="shared" si="0"/>
        <v>141</v>
      </c>
      <c r="E75" s="105">
        <f t="shared" si="1"/>
        <v>198000</v>
      </c>
      <c r="F75" s="105">
        <f t="shared" si="2"/>
        <v>20000</v>
      </c>
      <c r="G75" s="102">
        <v>544</v>
      </c>
      <c r="H75" s="115">
        <v>568</v>
      </c>
      <c r="I75" s="107">
        <f t="shared" si="3"/>
        <v>24</v>
      </c>
      <c r="J75" s="108">
        <f t="shared" si="4"/>
        <v>24</v>
      </c>
      <c r="K75" s="109">
        <f t="shared" si="5"/>
        <v>0</v>
      </c>
      <c r="L75" s="110">
        <f t="shared" si="6"/>
        <v>144000</v>
      </c>
      <c r="M75" s="110">
        <f t="shared" si="7"/>
        <v>362000</v>
      </c>
      <c r="N75" s="42">
        <v>2100</v>
      </c>
      <c r="O75" s="50">
        <v>61</v>
      </c>
      <c r="P75" s="50">
        <v>20000</v>
      </c>
    </row>
    <row r="76" spans="1:17" ht="19.5" customHeight="1">
      <c r="A76" s="101" t="s">
        <v>92</v>
      </c>
      <c r="B76" s="102">
        <v>30460</v>
      </c>
      <c r="C76" s="103">
        <v>30772</v>
      </c>
      <c r="D76" s="104">
        <f t="shared" si="0"/>
        <v>312</v>
      </c>
      <c r="E76" s="105">
        <f t="shared" si="1"/>
        <v>468000</v>
      </c>
      <c r="F76" s="105">
        <f t="shared" si="2"/>
        <v>47000</v>
      </c>
      <c r="G76" s="102">
        <v>816</v>
      </c>
      <c r="H76" s="106">
        <v>836</v>
      </c>
      <c r="I76" s="107">
        <f t="shared" si="3"/>
        <v>20</v>
      </c>
      <c r="J76" s="108">
        <f t="shared" si="4"/>
        <v>20</v>
      </c>
      <c r="K76" s="109">
        <f t="shared" si="5"/>
        <v>0</v>
      </c>
      <c r="L76" s="110">
        <f t="shared" si="6"/>
        <v>120000</v>
      </c>
      <c r="M76" s="110">
        <f t="shared" si="7"/>
        <v>635000</v>
      </c>
      <c r="N76" s="42">
        <v>2100</v>
      </c>
      <c r="O76" s="42">
        <v>21</v>
      </c>
      <c r="P76" s="42">
        <v>20000</v>
      </c>
    </row>
    <row r="77" spans="1:17" ht="19.5" customHeight="1">
      <c r="A77" s="101" t="s">
        <v>93</v>
      </c>
      <c r="B77" s="102">
        <v>29712</v>
      </c>
      <c r="C77" s="103">
        <v>29810</v>
      </c>
      <c r="D77" s="104">
        <f t="shared" si="0"/>
        <v>98</v>
      </c>
      <c r="E77" s="105">
        <f t="shared" si="1"/>
        <v>136000</v>
      </c>
      <c r="F77" s="105">
        <f t="shared" si="2"/>
        <v>14000</v>
      </c>
      <c r="G77" s="102">
        <v>1012</v>
      </c>
      <c r="H77" s="106">
        <v>1038</v>
      </c>
      <c r="I77" s="107">
        <f t="shared" si="3"/>
        <v>26</v>
      </c>
      <c r="J77" s="108">
        <f t="shared" si="4"/>
        <v>26</v>
      </c>
      <c r="K77" s="109">
        <f t="shared" si="5"/>
        <v>0</v>
      </c>
      <c r="L77" s="110">
        <f t="shared" si="6"/>
        <v>156000</v>
      </c>
      <c r="M77" s="110">
        <f t="shared" si="7"/>
        <v>306000</v>
      </c>
      <c r="N77" s="42">
        <v>2100</v>
      </c>
      <c r="O77" s="42">
        <v>36</v>
      </c>
      <c r="P77" s="42">
        <v>45000</v>
      </c>
    </row>
    <row r="78" spans="1:17" ht="19.5" customHeight="1">
      <c r="A78" s="101" t="s">
        <v>94</v>
      </c>
      <c r="B78" s="102">
        <v>26527</v>
      </c>
      <c r="C78" s="103">
        <v>26644</v>
      </c>
      <c r="D78" s="104">
        <f t="shared" si="0"/>
        <v>117</v>
      </c>
      <c r="E78" s="105">
        <f t="shared" si="1"/>
        <v>163000</v>
      </c>
      <c r="F78" s="105">
        <f t="shared" si="2"/>
        <v>16000</v>
      </c>
      <c r="G78" s="102">
        <v>6240</v>
      </c>
      <c r="H78" s="106">
        <v>6272</v>
      </c>
      <c r="I78" s="107">
        <f t="shared" si="3"/>
        <v>32</v>
      </c>
      <c r="J78" s="108">
        <f t="shared" si="4"/>
        <v>32</v>
      </c>
      <c r="K78" s="109">
        <f t="shared" si="5"/>
        <v>0</v>
      </c>
      <c r="L78" s="110">
        <f t="shared" si="6"/>
        <v>192000</v>
      </c>
      <c r="M78" s="110">
        <f t="shared" si="7"/>
        <v>371000</v>
      </c>
      <c r="N78" s="42">
        <v>2100</v>
      </c>
      <c r="O78" s="42">
        <v>28</v>
      </c>
      <c r="P78" s="42">
        <v>25000</v>
      </c>
      <c r="Q78" s="43"/>
    </row>
    <row r="79" spans="1:17" s="60" customFormat="1" ht="19.5" customHeight="1">
      <c r="A79" s="118" t="s">
        <v>95</v>
      </c>
      <c r="B79" s="102">
        <v>35348</v>
      </c>
      <c r="C79" s="121">
        <v>35546</v>
      </c>
      <c r="D79" s="104">
        <f t="shared" si="0"/>
        <v>198</v>
      </c>
      <c r="E79" s="105">
        <f t="shared" si="1"/>
        <v>279000</v>
      </c>
      <c r="F79" s="105">
        <f t="shared" si="2"/>
        <v>28000</v>
      </c>
      <c r="G79" s="102">
        <v>1425</v>
      </c>
      <c r="H79" s="122">
        <v>1454</v>
      </c>
      <c r="I79" s="107">
        <f t="shared" si="3"/>
        <v>29</v>
      </c>
      <c r="J79" s="108">
        <f t="shared" si="4"/>
        <v>29</v>
      </c>
      <c r="K79" s="109">
        <f t="shared" si="5"/>
        <v>0</v>
      </c>
      <c r="L79" s="110">
        <f t="shared" si="6"/>
        <v>174000</v>
      </c>
      <c r="M79" s="110">
        <f t="shared" si="7"/>
        <v>481000</v>
      </c>
      <c r="N79" s="42">
        <v>2100</v>
      </c>
      <c r="O79" s="42">
        <v>15</v>
      </c>
      <c r="P79" s="42">
        <v>40000</v>
      </c>
    </row>
    <row r="80" spans="1:17" s="49" customFormat="1" ht="19.5" customHeight="1">
      <c r="A80" s="111" t="s">
        <v>96</v>
      </c>
      <c r="B80" s="102">
        <v>27150</v>
      </c>
      <c r="C80" s="112">
        <v>27300</v>
      </c>
      <c r="D80" s="104">
        <f t="shared" ref="D80:D94" si="8">C80-B80</f>
        <v>150</v>
      </c>
      <c r="E80" s="105">
        <f t="shared" ref="E80:E94" si="9">ROUND(IF(D80&gt;800,(D80-800)*2399+2324*200+2082*200+1660*200+1433*100+100*1388,IF(D80&gt;600,(D80-600)*2324+200*2082+200*1660+100*1433+100*1388,IF(D80&gt;400,(D80-400)*2082+200*1660+100*1433+100*1388,IF(D80&gt;200,(D80-200)*1660+100*1433+100*1388,IF(D80&gt;100,(D80-100)*1433+100*1388,D80*1388))))),-3)</f>
        <v>210000</v>
      </c>
      <c r="F80" s="105">
        <f t="shared" ref="F80:F94" si="10">ROUND(E80*10%,-3)</f>
        <v>21000</v>
      </c>
      <c r="G80" s="102">
        <v>5796</v>
      </c>
      <c r="H80" s="113">
        <v>5814</v>
      </c>
      <c r="I80" s="107">
        <f t="shared" ref="I80:I94" si="11">H80-G80</f>
        <v>18</v>
      </c>
      <c r="J80" s="108">
        <f t="shared" ref="J80:J94" si="12">IF(I80&lt;=32,I80,32)</f>
        <v>18</v>
      </c>
      <c r="K80" s="109">
        <f t="shared" ref="K80:K94" si="13">IF(I80&gt;32,I80-32,0)</f>
        <v>0</v>
      </c>
      <c r="L80" s="110">
        <f t="shared" ref="L80:L94" si="14">ROUND((J80*6000+K80*13000),-3)</f>
        <v>108000</v>
      </c>
      <c r="M80" s="110">
        <f t="shared" ref="M80:M94" si="15">ROUND(E80+F80+L80,-3)</f>
        <v>339000</v>
      </c>
      <c r="N80" s="42">
        <v>2100</v>
      </c>
      <c r="O80" s="47">
        <v>29</v>
      </c>
      <c r="P80" s="42"/>
    </row>
    <row r="81" spans="1:16" s="60" customFormat="1">
      <c r="A81" s="118" t="s">
        <v>97</v>
      </c>
      <c r="B81" s="102">
        <v>6187</v>
      </c>
      <c r="C81" s="121">
        <v>6390</v>
      </c>
      <c r="D81" s="104">
        <f t="shared" si="8"/>
        <v>203</v>
      </c>
      <c r="E81" s="105">
        <f t="shared" si="9"/>
        <v>287000</v>
      </c>
      <c r="F81" s="105">
        <f t="shared" si="10"/>
        <v>29000</v>
      </c>
      <c r="G81" s="102">
        <v>1368</v>
      </c>
      <c r="H81" s="122">
        <v>1390</v>
      </c>
      <c r="I81" s="107">
        <f t="shared" si="11"/>
        <v>22</v>
      </c>
      <c r="J81" s="108">
        <f t="shared" si="12"/>
        <v>22</v>
      </c>
      <c r="K81" s="109">
        <f t="shared" si="13"/>
        <v>0</v>
      </c>
      <c r="L81" s="110">
        <f t="shared" si="14"/>
        <v>132000</v>
      </c>
      <c r="M81" s="110">
        <f t="shared" si="15"/>
        <v>448000</v>
      </c>
      <c r="N81" s="42">
        <v>2100</v>
      </c>
      <c r="O81" s="42">
        <v>17</v>
      </c>
      <c r="P81" s="42"/>
    </row>
    <row r="82" spans="1:16" s="60" customFormat="1">
      <c r="A82" s="118" t="s">
        <v>98</v>
      </c>
      <c r="B82" s="102">
        <v>34158</v>
      </c>
      <c r="C82" s="121">
        <v>34349</v>
      </c>
      <c r="D82" s="104">
        <f t="shared" si="8"/>
        <v>191</v>
      </c>
      <c r="E82" s="105">
        <f t="shared" si="9"/>
        <v>269000</v>
      </c>
      <c r="F82" s="105">
        <f t="shared" si="10"/>
        <v>27000</v>
      </c>
      <c r="G82" s="102">
        <v>1258</v>
      </c>
      <c r="H82" s="122">
        <v>1287</v>
      </c>
      <c r="I82" s="107">
        <f t="shared" si="11"/>
        <v>29</v>
      </c>
      <c r="J82" s="108">
        <f t="shared" si="12"/>
        <v>29</v>
      </c>
      <c r="K82" s="109">
        <f t="shared" si="13"/>
        <v>0</v>
      </c>
      <c r="L82" s="110">
        <f t="shared" si="14"/>
        <v>174000</v>
      </c>
      <c r="M82" s="110">
        <f t="shared" si="15"/>
        <v>470000</v>
      </c>
      <c r="N82" s="42">
        <v>2100</v>
      </c>
      <c r="O82" s="42">
        <v>8</v>
      </c>
      <c r="P82" s="42">
        <v>20000</v>
      </c>
    </row>
    <row r="83" spans="1:16" s="60" customFormat="1">
      <c r="A83" s="118" t="s">
        <v>99</v>
      </c>
      <c r="B83" s="102">
        <v>30242</v>
      </c>
      <c r="C83" s="121">
        <v>30377</v>
      </c>
      <c r="D83" s="104">
        <f t="shared" si="8"/>
        <v>135</v>
      </c>
      <c r="E83" s="105">
        <f t="shared" si="9"/>
        <v>189000</v>
      </c>
      <c r="F83" s="105">
        <f t="shared" si="10"/>
        <v>19000</v>
      </c>
      <c r="G83" s="102">
        <v>263</v>
      </c>
      <c r="H83" s="122">
        <v>286</v>
      </c>
      <c r="I83" s="107">
        <f t="shared" si="11"/>
        <v>23</v>
      </c>
      <c r="J83" s="108">
        <f t="shared" si="12"/>
        <v>23</v>
      </c>
      <c r="K83" s="109">
        <f t="shared" si="13"/>
        <v>0</v>
      </c>
      <c r="L83" s="110">
        <f t="shared" si="14"/>
        <v>138000</v>
      </c>
      <c r="M83" s="110">
        <f t="shared" si="15"/>
        <v>346000</v>
      </c>
      <c r="N83" s="42">
        <v>2100</v>
      </c>
      <c r="O83" s="42">
        <v>14</v>
      </c>
      <c r="P83" s="42">
        <v>10000</v>
      </c>
    </row>
    <row r="84" spans="1:16" s="52" customFormat="1">
      <c r="A84" s="101" t="s">
        <v>100</v>
      </c>
      <c r="B84" s="102">
        <v>29492</v>
      </c>
      <c r="C84" s="114">
        <v>29622</v>
      </c>
      <c r="D84" s="104">
        <f t="shared" si="8"/>
        <v>130</v>
      </c>
      <c r="E84" s="105">
        <f t="shared" si="9"/>
        <v>182000</v>
      </c>
      <c r="F84" s="105">
        <f t="shared" si="10"/>
        <v>18000</v>
      </c>
      <c r="G84" s="102">
        <v>950</v>
      </c>
      <c r="H84" s="115">
        <v>974</v>
      </c>
      <c r="I84" s="107">
        <f t="shared" si="11"/>
        <v>24</v>
      </c>
      <c r="J84" s="108">
        <f t="shared" si="12"/>
        <v>24</v>
      </c>
      <c r="K84" s="109">
        <f t="shared" si="13"/>
        <v>0</v>
      </c>
      <c r="L84" s="110">
        <f t="shared" si="14"/>
        <v>144000</v>
      </c>
      <c r="M84" s="110">
        <f t="shared" si="15"/>
        <v>344000</v>
      </c>
      <c r="N84" s="42">
        <v>2100</v>
      </c>
      <c r="O84" s="50">
        <v>18</v>
      </c>
      <c r="P84" s="50">
        <v>20000</v>
      </c>
    </row>
    <row r="85" spans="1:16">
      <c r="A85" s="101" t="s">
        <v>101</v>
      </c>
      <c r="B85" s="102">
        <v>33402</v>
      </c>
      <c r="C85" s="103">
        <v>33574</v>
      </c>
      <c r="D85" s="104">
        <f t="shared" si="8"/>
        <v>172</v>
      </c>
      <c r="E85" s="105">
        <f t="shared" si="9"/>
        <v>242000</v>
      </c>
      <c r="F85" s="105">
        <f t="shared" si="10"/>
        <v>24000</v>
      </c>
      <c r="G85" s="102">
        <v>6455</v>
      </c>
      <c r="H85" s="106">
        <v>6486</v>
      </c>
      <c r="I85" s="107">
        <f t="shared" si="11"/>
        <v>31</v>
      </c>
      <c r="J85" s="108">
        <f t="shared" si="12"/>
        <v>31</v>
      </c>
      <c r="K85" s="109">
        <f t="shared" si="13"/>
        <v>0</v>
      </c>
      <c r="L85" s="110">
        <f t="shared" si="14"/>
        <v>186000</v>
      </c>
      <c r="M85" s="110">
        <f t="shared" si="15"/>
        <v>452000</v>
      </c>
      <c r="N85" s="42">
        <v>2100</v>
      </c>
      <c r="O85" s="42">
        <v>13</v>
      </c>
      <c r="P85" s="42">
        <v>20000</v>
      </c>
    </row>
    <row r="86" spans="1:16" s="58" customFormat="1">
      <c r="A86" s="118" t="s">
        <v>102</v>
      </c>
      <c r="B86" s="102">
        <v>31366</v>
      </c>
      <c r="C86" s="119">
        <v>31546</v>
      </c>
      <c r="D86" s="104">
        <f t="shared" si="8"/>
        <v>180</v>
      </c>
      <c r="E86" s="105">
        <f t="shared" si="9"/>
        <v>253000</v>
      </c>
      <c r="F86" s="105">
        <f t="shared" si="10"/>
        <v>25000</v>
      </c>
      <c r="G86" s="102">
        <v>1282</v>
      </c>
      <c r="H86" s="120">
        <v>1307</v>
      </c>
      <c r="I86" s="107">
        <f t="shared" si="11"/>
        <v>25</v>
      </c>
      <c r="J86" s="108">
        <f t="shared" si="12"/>
        <v>25</v>
      </c>
      <c r="K86" s="109">
        <f t="shared" si="13"/>
        <v>0</v>
      </c>
      <c r="L86" s="110">
        <f t="shared" si="14"/>
        <v>150000</v>
      </c>
      <c r="M86" s="110">
        <f t="shared" si="15"/>
        <v>428000</v>
      </c>
      <c r="N86" s="42">
        <v>2100</v>
      </c>
      <c r="O86" s="42">
        <v>4</v>
      </c>
      <c r="P86" s="42">
        <v>10000</v>
      </c>
    </row>
    <row r="87" spans="1:16">
      <c r="A87" s="101" t="s">
        <v>103</v>
      </c>
      <c r="B87" s="102">
        <v>31445</v>
      </c>
      <c r="C87" s="103">
        <v>31583</v>
      </c>
      <c r="D87" s="104">
        <f t="shared" si="8"/>
        <v>138</v>
      </c>
      <c r="E87" s="105">
        <f t="shared" si="9"/>
        <v>193000</v>
      </c>
      <c r="F87" s="105">
        <f t="shared" si="10"/>
        <v>19000</v>
      </c>
      <c r="G87" s="102">
        <v>1732</v>
      </c>
      <c r="H87" s="106">
        <v>1751</v>
      </c>
      <c r="I87" s="107">
        <f t="shared" si="11"/>
        <v>19</v>
      </c>
      <c r="J87" s="108">
        <f t="shared" si="12"/>
        <v>19</v>
      </c>
      <c r="K87" s="109">
        <f t="shared" si="13"/>
        <v>0</v>
      </c>
      <c r="L87" s="110">
        <f t="shared" si="14"/>
        <v>114000</v>
      </c>
      <c r="M87" s="110">
        <f t="shared" si="15"/>
        <v>326000</v>
      </c>
      <c r="N87" s="42">
        <v>2100</v>
      </c>
      <c r="O87" s="42">
        <v>4</v>
      </c>
      <c r="P87" s="42">
        <v>10000</v>
      </c>
    </row>
    <row r="88" spans="1:16">
      <c r="A88" s="101" t="s">
        <v>104</v>
      </c>
      <c r="B88" s="102">
        <v>30981</v>
      </c>
      <c r="C88" s="103">
        <v>31131</v>
      </c>
      <c r="D88" s="104">
        <f t="shared" si="8"/>
        <v>150</v>
      </c>
      <c r="E88" s="105">
        <f t="shared" si="9"/>
        <v>210000</v>
      </c>
      <c r="F88" s="105">
        <f t="shared" si="10"/>
        <v>21000</v>
      </c>
      <c r="G88" s="102">
        <v>985</v>
      </c>
      <c r="H88" s="106">
        <v>1009</v>
      </c>
      <c r="I88" s="107">
        <f t="shared" si="11"/>
        <v>24</v>
      </c>
      <c r="J88" s="108">
        <f t="shared" si="12"/>
        <v>24</v>
      </c>
      <c r="K88" s="109">
        <f t="shared" si="13"/>
        <v>0</v>
      </c>
      <c r="L88" s="110">
        <f t="shared" si="14"/>
        <v>144000</v>
      </c>
      <c r="M88" s="110">
        <f t="shared" si="15"/>
        <v>375000</v>
      </c>
      <c r="N88" s="42">
        <v>2100</v>
      </c>
      <c r="O88" s="42">
        <v>40</v>
      </c>
      <c r="P88" s="42">
        <v>20000</v>
      </c>
    </row>
    <row r="89" spans="1:16">
      <c r="A89" s="101" t="s">
        <v>105</v>
      </c>
      <c r="B89" s="102">
        <v>31367</v>
      </c>
      <c r="C89" s="103">
        <v>31591</v>
      </c>
      <c r="D89" s="104">
        <f t="shared" si="8"/>
        <v>224</v>
      </c>
      <c r="E89" s="105">
        <f t="shared" si="9"/>
        <v>322000</v>
      </c>
      <c r="F89" s="105">
        <f t="shared" si="10"/>
        <v>32000</v>
      </c>
      <c r="G89" s="102">
        <v>6653</v>
      </c>
      <c r="H89" s="106">
        <v>6686</v>
      </c>
      <c r="I89" s="107">
        <f t="shared" si="11"/>
        <v>33</v>
      </c>
      <c r="J89" s="108">
        <f t="shared" si="12"/>
        <v>32</v>
      </c>
      <c r="K89" s="109">
        <f t="shared" si="13"/>
        <v>1</v>
      </c>
      <c r="L89" s="110">
        <f t="shared" si="14"/>
        <v>205000</v>
      </c>
      <c r="M89" s="110">
        <f t="shared" si="15"/>
        <v>559000</v>
      </c>
      <c r="N89" s="42">
        <v>2100</v>
      </c>
      <c r="O89" s="42">
        <v>16</v>
      </c>
      <c r="P89" s="42">
        <v>25000</v>
      </c>
    </row>
    <row r="90" spans="1:16">
      <c r="A90" s="101" t="s">
        <v>106</v>
      </c>
      <c r="B90" s="102">
        <v>30382</v>
      </c>
      <c r="C90" s="103">
        <v>30615</v>
      </c>
      <c r="D90" s="104">
        <f t="shared" si="8"/>
        <v>233</v>
      </c>
      <c r="E90" s="105">
        <f t="shared" si="9"/>
        <v>337000</v>
      </c>
      <c r="F90" s="105">
        <f t="shared" si="10"/>
        <v>34000</v>
      </c>
      <c r="G90" s="102">
        <v>1231</v>
      </c>
      <c r="H90" s="106">
        <v>1263</v>
      </c>
      <c r="I90" s="107">
        <f t="shared" si="11"/>
        <v>32</v>
      </c>
      <c r="J90" s="108">
        <f t="shared" si="12"/>
        <v>32</v>
      </c>
      <c r="K90" s="109">
        <f t="shared" si="13"/>
        <v>0</v>
      </c>
      <c r="L90" s="110">
        <f t="shared" si="14"/>
        <v>192000</v>
      </c>
      <c r="M90" s="110">
        <f t="shared" si="15"/>
        <v>563000</v>
      </c>
      <c r="N90" s="42">
        <v>2100</v>
      </c>
      <c r="O90" s="42">
        <v>3</v>
      </c>
      <c r="P90" s="42">
        <v>50000</v>
      </c>
    </row>
    <row r="91" spans="1:16" s="62" customFormat="1">
      <c r="A91" s="111" t="s">
        <v>107</v>
      </c>
      <c r="B91" s="102">
        <v>24569</v>
      </c>
      <c r="C91" s="123">
        <v>24699</v>
      </c>
      <c r="D91" s="104">
        <f t="shared" si="8"/>
        <v>130</v>
      </c>
      <c r="E91" s="105">
        <f t="shared" si="9"/>
        <v>182000</v>
      </c>
      <c r="F91" s="105">
        <f t="shared" si="10"/>
        <v>18000</v>
      </c>
      <c r="G91" s="102">
        <v>493</v>
      </c>
      <c r="H91" s="124">
        <v>511</v>
      </c>
      <c r="I91" s="107">
        <f t="shared" si="11"/>
        <v>18</v>
      </c>
      <c r="J91" s="108">
        <f t="shared" si="12"/>
        <v>18</v>
      </c>
      <c r="K91" s="109">
        <f t="shared" si="13"/>
        <v>0</v>
      </c>
      <c r="L91" s="110">
        <f t="shared" si="14"/>
        <v>108000</v>
      </c>
      <c r="M91" s="110">
        <f t="shared" si="15"/>
        <v>308000</v>
      </c>
      <c r="N91" s="42">
        <v>2100</v>
      </c>
      <c r="O91" s="42">
        <v>26</v>
      </c>
      <c r="P91" s="42">
        <v>10000</v>
      </c>
    </row>
    <row r="92" spans="1:16">
      <c r="A92" s="101" t="s">
        <v>108</v>
      </c>
      <c r="B92" s="102">
        <v>30988</v>
      </c>
      <c r="C92" s="103">
        <v>31268</v>
      </c>
      <c r="D92" s="104">
        <f t="shared" si="8"/>
        <v>280</v>
      </c>
      <c r="E92" s="105">
        <f t="shared" si="9"/>
        <v>415000</v>
      </c>
      <c r="F92" s="105">
        <f t="shared" si="10"/>
        <v>42000</v>
      </c>
      <c r="G92" s="102">
        <v>6022</v>
      </c>
      <c r="H92" s="106">
        <v>6059</v>
      </c>
      <c r="I92" s="107">
        <f t="shared" si="11"/>
        <v>37</v>
      </c>
      <c r="J92" s="108">
        <f t="shared" si="12"/>
        <v>32</v>
      </c>
      <c r="K92" s="109">
        <f t="shared" si="13"/>
        <v>5</v>
      </c>
      <c r="L92" s="110">
        <f t="shared" si="14"/>
        <v>257000</v>
      </c>
      <c r="M92" s="110">
        <f t="shared" si="15"/>
        <v>714000</v>
      </c>
      <c r="N92" s="42">
        <v>2100</v>
      </c>
      <c r="O92" s="42">
        <v>19</v>
      </c>
      <c r="P92" s="42"/>
    </row>
    <row r="93" spans="1:16" s="49" customFormat="1">
      <c r="A93" s="111" t="s">
        <v>109</v>
      </c>
      <c r="B93" s="102">
        <v>24097</v>
      </c>
      <c r="C93" s="112">
        <v>24263</v>
      </c>
      <c r="D93" s="104">
        <f t="shared" si="8"/>
        <v>166</v>
      </c>
      <c r="E93" s="105">
        <f t="shared" si="9"/>
        <v>233000</v>
      </c>
      <c r="F93" s="105">
        <f t="shared" si="10"/>
        <v>23000</v>
      </c>
      <c r="G93" s="102">
        <v>6056</v>
      </c>
      <c r="H93" s="113">
        <v>6084</v>
      </c>
      <c r="I93" s="107">
        <f t="shared" si="11"/>
        <v>28</v>
      </c>
      <c r="J93" s="108">
        <f t="shared" si="12"/>
        <v>28</v>
      </c>
      <c r="K93" s="109">
        <f t="shared" si="13"/>
        <v>0</v>
      </c>
      <c r="L93" s="110">
        <f t="shared" si="14"/>
        <v>168000</v>
      </c>
      <c r="M93" s="110">
        <f t="shared" si="15"/>
        <v>424000</v>
      </c>
      <c r="N93" s="42">
        <v>2100</v>
      </c>
      <c r="O93" s="47">
        <v>20</v>
      </c>
      <c r="P93" s="42"/>
    </row>
    <row r="94" spans="1:16">
      <c r="A94" s="101" t="s">
        <v>110</v>
      </c>
      <c r="B94" s="102">
        <v>27582</v>
      </c>
      <c r="C94" s="103">
        <v>27744</v>
      </c>
      <c r="D94" s="104">
        <f t="shared" si="8"/>
        <v>162</v>
      </c>
      <c r="E94" s="105">
        <f t="shared" si="9"/>
        <v>228000</v>
      </c>
      <c r="F94" s="105">
        <f t="shared" si="10"/>
        <v>23000</v>
      </c>
      <c r="G94" s="102">
        <v>3169</v>
      </c>
      <c r="H94" s="106">
        <v>3189</v>
      </c>
      <c r="I94" s="107">
        <f t="shared" si="11"/>
        <v>20</v>
      </c>
      <c r="J94" s="108">
        <f t="shared" si="12"/>
        <v>20</v>
      </c>
      <c r="K94" s="109">
        <f t="shared" si="13"/>
        <v>0</v>
      </c>
      <c r="L94" s="110">
        <f t="shared" si="14"/>
        <v>120000</v>
      </c>
      <c r="M94" s="110">
        <f t="shared" si="15"/>
        <v>371000</v>
      </c>
      <c r="N94" s="42">
        <v>2100</v>
      </c>
      <c r="O94" s="42">
        <v>51</v>
      </c>
      <c r="P94" s="42">
        <v>10000</v>
      </c>
    </row>
    <row r="95" spans="1:16" s="8" customFormat="1">
      <c r="A95" s="96"/>
      <c r="C95" s="67"/>
      <c r="D95" s="70"/>
      <c r="E95" s="96"/>
      <c r="F95" s="96"/>
      <c r="H95" s="71"/>
      <c r="I95" s="91"/>
      <c r="J95" s="96"/>
      <c r="K95" s="72"/>
      <c r="L95" s="96"/>
      <c r="M95" s="96"/>
      <c r="N95" s="96"/>
      <c r="O95" s="96"/>
      <c r="P95" s="96"/>
    </row>
    <row r="96" spans="1:16" s="8" customFormat="1">
      <c r="A96" s="96"/>
      <c r="C96" s="67"/>
      <c r="D96" s="70"/>
      <c r="E96" s="95"/>
      <c r="F96" s="95"/>
      <c r="G96" s="74"/>
      <c r="H96" s="74"/>
      <c r="I96" s="91"/>
      <c r="J96" s="95"/>
      <c r="K96" s="95"/>
      <c r="L96" s="96"/>
      <c r="M96" s="96"/>
      <c r="N96" s="96"/>
      <c r="O96" s="96"/>
      <c r="P96" s="96"/>
    </row>
    <row r="97" spans="1:16" s="8" customFormat="1" ht="15.75">
      <c r="A97" s="94"/>
      <c r="B97" s="130"/>
      <c r="C97" s="130"/>
      <c r="D97" s="70"/>
      <c r="E97" s="131"/>
      <c r="F97" s="131"/>
      <c r="G97" s="132"/>
      <c r="H97" s="132"/>
      <c r="I97" s="132"/>
      <c r="J97" s="132"/>
      <c r="K97" s="130"/>
      <c r="L97" s="130"/>
      <c r="M97" s="130"/>
      <c r="N97" s="130"/>
      <c r="O97" s="130"/>
      <c r="P97" s="130"/>
    </row>
  </sheetData>
  <sheetProtection password="80B0" sheet="1" objects="1" scenarios="1"/>
  <mergeCells count="15">
    <mergeCell ref="A9:M9"/>
    <mergeCell ref="A1:F1"/>
    <mergeCell ref="A2:F2"/>
    <mergeCell ref="A3:P3"/>
    <mergeCell ref="A4:P4"/>
    <mergeCell ref="A6:D6"/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</mergeCell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THÁNG 1</vt:lpstr>
      <vt:lpstr>THÁNG 2</vt:lpstr>
      <vt:lpstr>THÁNG 3</vt:lpstr>
      <vt:lpstr>'THÁNG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2015-03-31T01:33:57Z</dcterms:modified>
</cp:coreProperties>
</file>